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okumenty\POVODÍ  LABE\VD Lysá n.L\PK\2022\Oprava těsnění vrat DO\L_ TP - inv.- 7-2022\D. Specifikace prací a dodávek\"/>
    </mc:Choice>
  </mc:AlternateContent>
  <bookViews>
    <workbookView xWindow="75" yWindow="195" windowWidth="25440" windowHeight="12165" activeTab="1"/>
  </bookViews>
  <sheets>
    <sheet name="Info" sheetId="20" r:id="rId1"/>
    <sheet name="VD Lysá n.L. - celkem" sheetId="21" r:id="rId2"/>
    <sheet name="PS 1.položkový rozpočet" sheetId="1" r:id="rId3"/>
    <sheet name="vedlejší a ostatní náklady VON" sheetId="22" r:id="rId4"/>
  </sheets>
  <definedNames>
    <definedName name="cisloobjektu" localSheetId="1">#REF!</definedName>
    <definedName name="cisloobjektu">#REF!</definedName>
    <definedName name="cislostavby" localSheetId="1">#REF!</definedName>
    <definedName name="cislostavby">#REF!</definedName>
    <definedName name="Datum" localSheetId="1">#REF!</definedName>
    <definedName name="Datum">#REF!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SO" localSheetId="1">#REF!</definedName>
    <definedName name="JKSO">#REF!</definedName>
    <definedName name="MJ" localSheetId="1">#REF!</definedName>
    <definedName name="MJ">#REF!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 localSheetId="1">#REF!</definedName>
    <definedName name="nazevobjektu">#REF!</definedName>
    <definedName name="nazevstavby" localSheetId="1">#REF!</definedName>
    <definedName name="nazevstavby">#REF!</definedName>
    <definedName name="Objednatel" localSheetId="1">#REF!</definedName>
    <definedName name="Objednatel">#REF!</definedName>
    <definedName name="_xlnm.Print_Area" localSheetId="0">Info!$A$1:$C$45</definedName>
    <definedName name="_xlnm.Print_Area" localSheetId="2">'PS 1.položkový rozpočet'!$A$1:$H$83</definedName>
    <definedName name="_xlnm.Print_Area" localSheetId="1">'VD Lysá n.L. - celkem'!$A$1:$C$22</definedName>
    <definedName name="PocetMJ" localSheetId="1">#REF!</definedName>
    <definedName name="PocetMJ">#REF!</definedName>
    <definedName name="Poznamka" localSheetId="1">#REF!</definedName>
    <definedName name="Poznamka">#REF!</definedName>
    <definedName name="Projektant" localSheetId="1">#REF!</definedName>
    <definedName name="Projektant">#REF!</definedName>
    <definedName name="PSV" localSheetId="1">#REF!</definedName>
    <definedName name="PSV">#REF!</definedName>
    <definedName name="PSV0" localSheetId="1">#REF!</definedName>
    <definedName name="PSV0">#REF!</definedName>
    <definedName name="SazbaDPH1" localSheetId="1">#REF!</definedName>
    <definedName name="SazbaDPH1">#REF!</definedName>
    <definedName name="SazbaDPH2" localSheetId="1">#REF!</definedName>
    <definedName name="SazbaDPH2">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 localSheetId="1">#REF!</definedName>
    <definedName name="Zakazka">#REF!</definedName>
    <definedName name="Zaklad22" localSheetId="1">#REF!</definedName>
    <definedName name="Zaklad22">#REF!</definedName>
    <definedName name="Zaklad5" localSheetId="1">#REF!</definedName>
    <definedName name="Zaklad5">#REF!</definedName>
    <definedName name="Zhotovitel" localSheetId="1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H64" i="1" l="1"/>
  <c r="H63" i="1"/>
  <c r="H62" i="1"/>
  <c r="H61" i="1"/>
  <c r="H17" i="1"/>
  <c r="H16" i="1"/>
  <c r="H15" i="1"/>
  <c r="H14" i="1"/>
  <c r="H18" i="1" l="1"/>
  <c r="H20" i="1" s="1"/>
  <c r="C9" i="21" s="1"/>
  <c r="H9" i="22" l="1"/>
  <c r="H74" i="1"/>
  <c r="H42" i="1" l="1"/>
  <c r="H48" i="1"/>
  <c r="H44" i="1"/>
  <c r="H40" i="1" l="1"/>
  <c r="H37" i="1"/>
  <c r="H71" i="1" l="1"/>
  <c r="H23" i="22" l="1"/>
  <c r="H21" i="22"/>
  <c r="H24" i="22" l="1"/>
  <c r="C16" i="21" s="1"/>
  <c r="C15" i="21"/>
  <c r="H73" i="1"/>
  <c r="H72" i="1"/>
  <c r="H70" i="1"/>
  <c r="H69" i="1"/>
  <c r="H41" i="1"/>
  <c r="H39" i="1"/>
  <c r="H38" i="1"/>
  <c r="H32" i="1"/>
  <c r="H31" i="1"/>
  <c r="H28" i="1"/>
  <c r="H27" i="1"/>
  <c r="H24" i="1"/>
  <c r="H49" i="1" l="1"/>
  <c r="C18" i="21"/>
  <c r="H26" i="22"/>
  <c r="H33" i="1"/>
  <c r="H65" i="1"/>
  <c r="H67" i="1" l="1"/>
  <c r="C10" i="21" s="1"/>
  <c r="H75" i="1" l="1"/>
  <c r="C11" i="21" s="1"/>
  <c r="C13" i="21" l="1"/>
  <c r="C20" i="21" s="1"/>
  <c r="C25" i="21" s="1"/>
  <c r="C26" i="21" s="1"/>
  <c r="H77" i="1"/>
</calcChain>
</file>

<file path=xl/sharedStrings.xml><?xml version="1.0" encoding="utf-8"?>
<sst xmlns="http://schemas.openxmlformats.org/spreadsheetml/2006/main" count="219" uniqueCount="166">
  <si>
    <t>Poznámka:</t>
  </si>
  <si>
    <t>celkem</t>
  </si>
  <si>
    <t>cena</t>
  </si>
  <si>
    <t>CELKEM bez DPH</t>
  </si>
  <si>
    <t xml:space="preserve">výměra </t>
  </si>
  <si>
    <t>.-technologické práce na stavbě:</t>
  </si>
  <si>
    <t>.-demontáže:</t>
  </si>
  <si>
    <t>.-materiál, výroba:</t>
  </si>
  <si>
    <t>Název</t>
  </si>
  <si>
    <t>Popis</t>
  </si>
  <si>
    <t>Cena celkem</t>
  </si>
  <si>
    <t>.-spotřební materiál (plyny, elektrody, vrtáky, brusivo, ...)</t>
  </si>
  <si>
    <t>(Kč)</t>
  </si>
  <si>
    <t>počet</t>
  </si>
  <si>
    <t>.-montáže:</t>
  </si>
  <si>
    <t>.-povrchová ochrana:</t>
  </si>
  <si>
    <t>.-el.energie staveniště (provoz staveniště, …)</t>
  </si>
  <si>
    <t>.-ekologická likvidace odpadu (plechovky, …)</t>
  </si>
  <si>
    <t>Položka</t>
  </si>
  <si>
    <t>číslo</t>
  </si>
  <si>
    <t>Číselné</t>
  </si>
  <si>
    <t>zatřídění pložky</t>
  </si>
  <si>
    <t>2</t>
  </si>
  <si>
    <t>4</t>
  </si>
  <si>
    <t>5</t>
  </si>
  <si>
    <t>12</t>
  </si>
  <si>
    <t>13</t>
  </si>
  <si>
    <t>14</t>
  </si>
  <si>
    <t>21</t>
  </si>
  <si>
    <t>22</t>
  </si>
  <si>
    <t>23</t>
  </si>
  <si>
    <t>24</t>
  </si>
  <si>
    <t>25</t>
  </si>
  <si>
    <t>HV - horní voda</t>
  </si>
  <si>
    <t>DV - dolní voda</t>
  </si>
  <si>
    <r>
      <t xml:space="preserve">            .- nátěr penetrační vrstva                                 150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</si>
  <si>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r>
      <t xml:space="preserve">            .- nátěr vrchní vrstva                                        150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</si>
  <si>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t xml:space="preserve">.- nátěrový systém 1:  </t>
  </si>
  <si>
    <t xml:space="preserve">.-OK vrátní vzpěrných vrat (včetně příslušenství):  </t>
  </si>
  <si>
    <t xml:space="preserve">      dolního ohlaví PK</t>
  </si>
  <si>
    <t>HO - horní ohlaví</t>
  </si>
  <si>
    <t>DO - dolní ohlaví</t>
  </si>
  <si>
    <t>6</t>
  </si>
  <si>
    <t>7</t>
  </si>
  <si>
    <t>8</t>
  </si>
  <si>
    <t>9</t>
  </si>
  <si>
    <t>10</t>
  </si>
  <si>
    <t>11</t>
  </si>
  <si>
    <t>15</t>
  </si>
  <si>
    <t>16</t>
  </si>
  <si>
    <t>17</t>
  </si>
  <si>
    <t>18</t>
  </si>
  <si>
    <t>19</t>
  </si>
  <si>
    <t>20</t>
  </si>
  <si>
    <t>26</t>
  </si>
  <si>
    <t>.-ochrana technol zařízení (geotextilie, pvc fólie, …)</t>
  </si>
  <si>
    <t xml:space="preserve">  .- nátěr: EP, dvoukomponentní, samozákladovací, aplik. za studena</t>
  </si>
  <si>
    <t xml:space="preserve">  .-barevné řešení – šedá   </t>
  </si>
  <si>
    <t>1</t>
  </si>
  <si>
    <t>měrná</t>
  </si>
  <si>
    <t>jednotka</t>
  </si>
  <si>
    <t>hod</t>
  </si>
  <si>
    <t>kg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</si>
  <si>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</si>
  <si>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.-opravy a úpravy OK:</t>
  </si>
  <si>
    <t>kWh</t>
  </si>
  <si>
    <r>
      <t xml:space="preserve">            .- nátěr mezivrstva                                          150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</si>
  <si>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t>zatřídění položky</t>
  </si>
  <si>
    <t>cena za jednotku</t>
  </si>
  <si>
    <t>011</t>
  </si>
  <si>
    <t>.-zajištění komplet.zařízení staveniště a jeho připojení na sítě</t>
  </si>
  <si>
    <t>soubor</t>
  </si>
  <si>
    <t>023</t>
  </si>
  <si>
    <t>.-obsah vedlejších a ostatních rozpočtových nákladů byl přizpůsoben rozsahu prováděné stavby.</t>
  </si>
  <si>
    <t xml:space="preserve">Cena </t>
  </si>
  <si>
    <t>kpl</t>
  </si>
  <si>
    <t xml:space="preserve">Stavba:  </t>
  </si>
  <si>
    <t xml:space="preserve">Číslo stavby:  </t>
  </si>
  <si>
    <t>Detailní popis specifikace - viz Dokumentace pro provádění stavby</t>
  </si>
  <si>
    <t>[kapitoly]</t>
  </si>
  <si>
    <t>1. D.2.1 PS1 Část strojní</t>
  </si>
  <si>
    <t xml:space="preserve">Tabulka obsahuje početní vzorce - provede výpočet soutěžní ceny. </t>
  </si>
  <si>
    <t>DPH 21%</t>
  </si>
  <si>
    <t>CELKEM s DPH 21%</t>
  </si>
  <si>
    <t>Příloha D.2.1</t>
  </si>
  <si>
    <t>D.2.1 PS1 Část strojní</t>
  </si>
  <si>
    <t xml:space="preserve">Specifikace prací a dodávek  </t>
  </si>
  <si>
    <t>Příloha D.2.2</t>
  </si>
  <si>
    <t xml:space="preserve">Doplňte cenu do šedě označených polí, tabulka provede výpočet soutěžní ceny. </t>
  </si>
  <si>
    <t xml:space="preserve">      vzpěrných vrat</t>
  </si>
  <si>
    <t>.-kompexní odstrojení bočního těsněnípravé vrátně (boční těsnění ploché, rektifikační lišty bočního těsnění, spojovací materiál, ... , zabezpečení - ochranění pravého hydromotoru proti poškození a prachu,  …)</t>
  </si>
  <si>
    <t xml:space="preserve">.-odstranění stávající provizorně opravené lišty nosné rektifikační bočního těsnění včetně žeber a provedení vyrovnání - zabroušení povrchu OK vrátně v místě opravy (vypálení-odřezání nosné lišty, žeber, …) </t>
  </si>
  <si>
    <r>
      <t xml:space="preserve">VD Lysá nad Labem, </t>
    </r>
    <r>
      <rPr>
        <b/>
        <sz val="12"/>
        <rFont val="Arial CE"/>
        <family val="2"/>
        <charset val="238"/>
      </rPr>
      <t>havarijní oprava těsnění vrat PK</t>
    </r>
  </si>
  <si>
    <t>1.2 Pravá vráteň</t>
  </si>
  <si>
    <t>.-kompexní nastrojení bočního těsněnípravé vrátně (boční těsnění ploché 100x65mm, lišta rektifikační I. 90x10mm, lišta rektifikační II. 60x10mm,  spojovací materiál, ...),  odstarnění zabezpečení pravého hydromotoru proti prachu a poškození, …</t>
  </si>
  <si>
    <t>.-seřízení otevíracího a uzavíracího cyklu pravé vrátně, kontrola - případně provedení nastavení koncových poloh vrátně, …</t>
  </si>
  <si>
    <t>.-boční těsnění pravá vráteň DO (č.v. A1-1908-02):</t>
  </si>
  <si>
    <t>.-lišta rektifikační I. (boční těsnění), 90x10-6710mm mat. 1.4301           (17 240), (1ks)</t>
  </si>
  <si>
    <t>.-lišta rektifikační II. (boční těsnění), 90x10-6710mm mat. 1.4301           (17 240), (1ks)</t>
  </si>
  <si>
    <t>.-těsnění boční ploché 100x65-7050mm mat.pryž SBR 60°Sh (1ks)</t>
  </si>
  <si>
    <t>.-osazení nové lišty nosné rektifikační bočního těsnění 1ks včetně žeber 22ks, doplnění přítlačných (rektifikačních) šroubů (přivařovacích matic M16) bočního těsnění 10ks, ...</t>
  </si>
  <si>
    <t>.-žebro (boční těsnění), Tl.10x100x100mm výpalek mat. 1.0038 (11 375), (22ks), 0,5kg/ks</t>
  </si>
  <si>
    <t xml:space="preserve">.-spojovací a kotevní materiál (nerez A2/A4) dle (č.v.A1-1908-02): </t>
  </si>
  <si>
    <t xml:space="preserve">   .-šroub M16x60 ČSN EN 24017 (rektifikace) nerez A4(70) (23ks)</t>
  </si>
  <si>
    <t xml:space="preserve">   .-šroub M16x80 ČSN EN 24017 (přítlak) nerez A4(70) (10ks)</t>
  </si>
  <si>
    <t xml:space="preserve">   .-matice M16 - přivařovací DIN 929 ocel, bez povrch.úpravy (33ks)</t>
  </si>
  <si>
    <t>.-lišta nosná rektifikační (boční těsnění), 110x20-6710mm mat. 1.0577 (11 503), (1ks)</t>
  </si>
  <si>
    <t xml:space="preserve">.-ostataní nespecifikovaný materiál (plastické mazivo, …) </t>
  </si>
  <si>
    <t xml:space="preserve">   .-matice M26 ČSN EN ISO 4032 nerez A2(70) (33ks), …</t>
  </si>
  <si>
    <t xml:space="preserve">.-spojovací a kotevní materiál (ocel jakost 8.8 pez povrchové úpravy)              dle (č.v.A1-1908-02): </t>
  </si>
  <si>
    <r>
      <t>.-mimostaveništní přesuny materiálu a techniky</t>
    </r>
    <r>
      <rPr>
        <sz val="10"/>
        <rFont val="Arial"/>
        <family val="2"/>
        <charset val="238"/>
      </rPr>
      <t xml:space="preserve"> (přeprava, komponentů bočního těsnění  pravé vrátně DO, …)</t>
    </r>
  </si>
  <si>
    <t>Vedlejší a ostatní náklady (VON)</t>
  </si>
  <si>
    <t>.-vypracování projektu skutečného provedení díla + případná úprava stávající výkresové dokumantace</t>
  </si>
  <si>
    <t>.-zajištění ohlášení všech staveb zařízení staveniště dle §104 odst. (2) zákona č. 183/2006 Sb.</t>
  </si>
  <si>
    <t>.-zajištění místnosti pro TDI v ZS vč. jejího vybavení</t>
  </si>
  <si>
    <t>.-zajištění následné likvidace všech objektů ZS včetně připojení na sítě</t>
  </si>
  <si>
    <t>.- zajištění ostrahy stavby a staveniště po dobu realizace stavby</t>
  </si>
  <si>
    <t>.-zajištění podmínek pro použití přístupových komunikací dotčených stavbou s příslušnými vlastníky či správci a zajištění jejich splnění</t>
  </si>
  <si>
    <t>.-zřízení čisticích zón před výjezdem z obvodu staveniště</t>
  </si>
  <si>
    <t>.-provedení takových opatření, aby plochy obvodu staveniště nebyly znečištěny ropnými látkami a jinými podobnými produkty</t>
  </si>
  <si>
    <t>.-provedení takových opatření, aby nebyly překročeny limity prašnosti a hlučnosti dané obecně závaznou vyhláškou</t>
  </si>
  <si>
    <t>.-zajištění péče o nepředané objekty a konstrukce stavby, jejich ošetřování a zimní opatření</t>
  </si>
  <si>
    <t>.-zajištění ochrany veškeré zeleně v prostoru staveniště a v jeho bezprostřední blízkosti pro poškození během realizace stavby</t>
  </si>
  <si>
    <r>
      <t xml:space="preserve">.-zajištění </t>
    </r>
    <r>
      <rPr>
        <strike/>
        <sz val="8"/>
        <rFont val="Arial"/>
        <family val="2"/>
        <charset val="238"/>
      </rPr>
      <t>oplocení prostoru ZS</t>
    </r>
    <r>
      <rPr>
        <sz val="8"/>
        <rFont val="Arial"/>
        <family val="2"/>
        <charset val="238"/>
      </rPr>
      <t>, jeho napojení na inž. sítě</t>
    </r>
  </si>
  <si>
    <t>Výčet vybraných činností nutných k realizaci díla viz příloha D.2.1 a TZ - TP část D.2.1 - 3 až 6..; PTZ část A</t>
  </si>
  <si>
    <t xml:space="preserve">   Havarijní oprava těsnění vrat PK</t>
  </si>
  <si>
    <t>1.1. Přípravné práce</t>
  </si>
  <si>
    <t>.-montážní / demontážní práce:</t>
  </si>
  <si>
    <t>0632</t>
  </si>
  <si>
    <t>.-potápěčské práce:</t>
  </si>
  <si>
    <t>063 20-3010</t>
  </si>
  <si>
    <t xml:space="preserve">   .-potápěčské práce prováděné nad hladinou - servisní (technologické práce - asistence)</t>
  </si>
  <si>
    <t>063 20-3001</t>
  </si>
  <si>
    <t xml:space="preserve">   .-potápěčské práce prováděné pod vodní hladinou do 13m</t>
  </si>
  <si>
    <t>2a</t>
  </si>
  <si>
    <t>063 20-3002</t>
  </si>
  <si>
    <t xml:space="preserve">   .-potápěčské práce prováděné pod vodní hladinou do 13m               (dle NV č. 591/2006 Sb., příloha č.5, článek XVIII., bod č.4, písmeno i): "zajištění každého sestupu potápěče jistícím potápěčem nad hladinou")</t>
  </si>
  <si>
    <t>3</t>
  </si>
  <si>
    <t xml:space="preserve">   .-přeprava techniky, ... </t>
  </si>
  <si>
    <t>celkem 1.1 Přípravné práce</t>
  </si>
  <si>
    <t>.-asistence při osazení provizorního hrazení - válcových hradidel z HV a DV  plavební komory (očištění a kontrola hradících drážek od sedimentu, očištění hradícího prahu před hrazením od sedimentu, asistence při usazování hradidel, provedení případného zatěsnění průsaků hrazení, ...):</t>
  </si>
  <si>
    <t>1.3 Doplňkové a pom.</t>
  </si>
  <si>
    <t xml:space="preserve">      náklady </t>
  </si>
  <si>
    <t xml:space="preserve">celkem 1.3 Doplňkové a pomocné náklady </t>
  </si>
  <si>
    <t>celkem 1.2 Pavá vráteň vzpěrných vrat dolního ohlaví PK</t>
  </si>
  <si>
    <t>783121128U0A</t>
  </si>
  <si>
    <r>
      <t>m</t>
    </r>
    <r>
      <rPr>
        <vertAlign val="superscript"/>
        <sz val="10"/>
        <rFont val="Arial CE"/>
        <charset val="238"/>
      </rPr>
      <t>2</t>
    </r>
  </si>
  <si>
    <t>783121128U0B</t>
  </si>
  <si>
    <t>783121128U0C</t>
  </si>
  <si>
    <r>
      <t xml:space="preserve">     (např. HEMPEL Hempadur 45143)                   </t>
    </r>
    <r>
      <rPr>
        <b/>
        <sz val="10"/>
        <rFont val="Arial"/>
        <family val="2"/>
        <charset val="238"/>
      </rPr>
      <t>min.450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</si>
  <si>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t>.-lešení kostka HAKI s pojezdem do 8m (montáž/pronájem/demontáž)</t>
  </si>
  <si>
    <t xml:space="preserve">  .- mechanické očištění povrchu St 2 (mechanické nebo strojní očištění povrchu)</t>
  </si>
  <si>
    <t>1.1 Přípravné práce</t>
  </si>
  <si>
    <t>1.2 Pravá vráteň vzpěrných vrat dolního ohlaví PK</t>
  </si>
  <si>
    <t>1.3 Doplňkové a pomocné náklady</t>
  </si>
  <si>
    <t>2.1 Vedlejší rozpočtové náklady</t>
  </si>
  <si>
    <t>2.2 Ostatní náklady projektová dokumentace</t>
  </si>
  <si>
    <t>2. D.2.2  Vedlejší a ostatní rozpočtové náklady  (VRN)</t>
  </si>
  <si>
    <t>celkem 2.1 Vedlejší rozpočtové náklady</t>
  </si>
  <si>
    <t>celkem 2.2 Ostatní náklady</t>
  </si>
  <si>
    <t>2.2 Ostatní náklady       - projektová dokumantace</t>
  </si>
  <si>
    <t>PK - plavební komora</t>
  </si>
  <si>
    <t xml:space="preserve"> </t>
  </si>
  <si>
    <t>D. Specifikace prací a dodávek  - rekapitulace - k ocenění</t>
  </si>
  <si>
    <t>D. Specifikace prací a dodávek  k ocenění</t>
  </si>
  <si>
    <t xml:space="preserve">            .- mechanické nebo strojní očištění povrchu 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</si>
</sst>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\ &quot;Kč&quot;"/>
    <numFmt numFmtId="165" formatCode="#,##0.0\ &quot;Kč&quot;"/>
    <numFmt numFmtId="166" formatCode="0.00000"/>
  </numFmts>
  <fonts count="52" x14ac:knownFonts="1">
    <font>
      <sz val="10"/>
      <name val="Arial CE"/>
      <charset val="238"/>
    </font>
    <font>
      <sz val="10"/>
      <name val="Arial CE"/>
      <family val="2"/>
      <charset val="238"/>
    </font>
    <font>
      <b/>
      <i/>
      <sz val="16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Symbol"/>
      <family val="1"/>
      <charset val="2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0"/>
      <name val="Arial"/>
      <family val="2"/>
      <charset val="238"/>
    </font>
    <font>
      <b/>
      <sz val="10"/>
      <name val="Symbol"/>
      <family val="1"/>
      <charset val="2"/>
    </font>
    <font>
      <vertAlign val="superscript"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8"/>
      <name val="Arial CE"/>
      <charset val="238"/>
    </font>
    <font>
      <b/>
      <i/>
      <sz val="12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color indexed="8"/>
      <name val="Arial CE"/>
      <charset val="238"/>
    </font>
    <font>
      <sz val="10"/>
      <color indexed="8"/>
      <name val="Arial CE"/>
      <family val="2"/>
      <charset val="238"/>
    </font>
    <font>
      <b/>
      <sz val="12"/>
      <name val="Arial CE"/>
      <charset val="238"/>
    </font>
    <font>
      <b/>
      <sz val="10"/>
      <color rgb="FF0000FF"/>
      <name val="Arial CE"/>
      <family val="2"/>
      <charset val="238"/>
    </font>
    <font>
      <b/>
      <i/>
      <sz val="12"/>
      <color rgb="FF0000FF"/>
      <name val="Arial CE"/>
      <family val="2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strike/>
      <sz val="8"/>
      <name val="Arial"/>
      <family val="2"/>
      <charset val="238"/>
    </font>
    <font>
      <i/>
      <sz val="10"/>
      <name val="Arial CE"/>
      <charset val="238"/>
    </font>
    <font>
      <b/>
      <sz val="10"/>
      <color rgb="FF0033CC"/>
      <name val="Arial CE"/>
      <family val="2"/>
      <charset val="238"/>
    </font>
    <font>
      <vertAlign val="superscript"/>
      <sz val="10"/>
      <name val="Arial CE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8" fillId="0" borderId="0" applyNumberFormat="0" applyFill="0" applyBorder="0" applyAlignment="0"/>
    <xf numFmtId="0" fontId="13" fillId="0" borderId="1" applyNumberFormat="0" applyFill="0" applyAlignment="0" applyProtection="0"/>
    <xf numFmtId="0" fontId="14" fillId="3" borderId="0" applyNumberFormat="0" applyBorder="0" applyAlignment="0" applyProtection="0"/>
    <xf numFmtId="0" fontId="15" fillId="16" borderId="2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1" fillId="0" borderId="0"/>
    <xf numFmtId="0" fontId="9" fillId="0" borderId="6">
      <alignment horizontal="justify" vertical="center" wrapText="1"/>
      <protection locked="0"/>
    </xf>
    <xf numFmtId="0" fontId="1" fillId="18" borderId="7" applyNumberFormat="0" applyFont="0" applyAlignment="0" applyProtection="0"/>
    <xf numFmtId="0" fontId="21" fillId="0" borderId="8" applyNumberFormat="0" applyFill="0" applyAlignment="0" applyProtection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7" borderId="9" applyNumberFormat="0" applyAlignment="0" applyProtection="0"/>
    <xf numFmtId="0" fontId="25" fillId="19" borderId="9" applyNumberFormat="0" applyAlignment="0" applyProtection="0"/>
    <xf numFmtId="0" fontId="26" fillId="19" borderId="10" applyNumberFormat="0" applyAlignment="0" applyProtection="0"/>
    <xf numFmtId="0" fontId="27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3" borderId="0" applyNumberFormat="0" applyBorder="0" applyAlignment="0" applyProtection="0"/>
    <xf numFmtId="0" fontId="10" fillId="0" borderId="0"/>
  </cellStyleXfs>
  <cellXfs count="275">
    <xf numFmtId="0" fontId="0" fillId="0" borderId="0" xfId="0"/>
    <xf numFmtId="0" fontId="0" fillId="0" borderId="0" xfId="0" applyAlignment="1">
      <alignment horizontal="center"/>
    </xf>
    <xf numFmtId="43" fontId="1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/>
    <xf numFmtId="0" fontId="4" fillId="0" borderId="0" xfId="45" applyFont="1" applyBorder="1"/>
    <xf numFmtId="49" fontId="3" fillId="0" borderId="0" xfId="0" applyNumberFormat="1" applyFont="1" applyBorder="1"/>
    <xf numFmtId="49" fontId="4" fillId="0" borderId="0" xfId="0" applyNumberFormat="1" applyFont="1" applyBorder="1"/>
    <xf numFmtId="0" fontId="8" fillId="0" borderId="25" xfId="0" applyFont="1" applyFill="1" applyBorder="1" applyAlignment="1">
      <alignment vertical="top" wrapText="1"/>
    </xf>
    <xf numFmtId="0" fontId="8" fillId="0" borderId="41" xfId="0" applyFont="1" applyFill="1" applyBorder="1" applyAlignment="1">
      <alignment vertical="top" wrapText="1"/>
    </xf>
    <xf numFmtId="0" fontId="1" fillId="0" borderId="0" xfId="0" applyFont="1"/>
    <xf numFmtId="0" fontId="1" fillId="0" borderId="0" xfId="0" applyFont="1" applyFill="1" applyBorder="1"/>
    <xf numFmtId="0" fontId="1" fillId="0" borderId="11" xfId="0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4" fontId="0" fillId="0" borderId="0" xfId="0" applyNumberFormat="1"/>
    <xf numFmtId="49" fontId="1" fillId="0" borderId="0" xfId="0" applyNumberFormat="1" applyFont="1"/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6" fillId="0" borderId="14" xfId="0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wrapText="1"/>
    </xf>
    <xf numFmtId="0" fontId="5" fillId="0" borderId="24" xfId="0" applyFont="1" applyFill="1" applyBorder="1" applyAlignment="1">
      <alignment wrapText="1"/>
    </xf>
    <xf numFmtId="0" fontId="29" fillId="0" borderId="12" xfId="0" applyFont="1" applyFill="1" applyBorder="1"/>
    <xf numFmtId="0" fontId="8" fillId="0" borderId="0" xfId="0" applyFont="1" applyFill="1"/>
    <xf numFmtId="0" fontId="1" fillId="0" borderId="13" xfId="0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center"/>
    </xf>
    <xf numFmtId="0" fontId="1" fillId="0" borderId="24" xfId="0" applyFont="1" applyFill="1" applyBorder="1"/>
    <xf numFmtId="0" fontId="1" fillId="0" borderId="24" xfId="0" applyFont="1" applyFill="1" applyBorder="1" applyAlignment="1">
      <alignment horizontal="center"/>
    </xf>
    <xf numFmtId="49" fontId="1" fillId="0" borderId="24" xfId="0" applyNumberFormat="1" applyFont="1" applyFill="1" applyBorder="1" applyAlignment="1">
      <alignment horizontal="center"/>
    </xf>
    <xf numFmtId="0" fontId="1" fillId="0" borderId="27" xfId="0" applyFont="1" applyFill="1" applyBorder="1"/>
    <xf numFmtId="166" fontId="1" fillId="0" borderId="13" xfId="0" applyNumberFormat="1" applyFont="1" applyFill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 wrapText="1"/>
    </xf>
    <xf numFmtId="164" fontId="1" fillId="0" borderId="13" xfId="0" applyNumberFormat="1" applyFont="1" applyFill="1" applyBorder="1" applyAlignment="1">
      <alignment horizontal="center"/>
    </xf>
    <xf numFmtId="0" fontId="1" fillId="0" borderId="15" xfId="0" applyFont="1" applyFill="1" applyBorder="1"/>
    <xf numFmtId="0" fontId="1" fillId="0" borderId="14" xfId="0" applyFont="1" applyFill="1" applyBorder="1"/>
    <xf numFmtId="49" fontId="1" fillId="0" borderId="22" xfId="0" applyNumberFormat="1" applyFont="1" applyFill="1" applyBorder="1"/>
    <xf numFmtId="0" fontId="1" fillId="0" borderId="22" xfId="0" applyFont="1" applyFill="1" applyBorder="1"/>
    <xf numFmtId="166" fontId="1" fillId="0" borderId="14" xfId="0" applyNumberFormat="1" applyFont="1" applyFill="1" applyBorder="1" applyAlignment="1">
      <alignment horizontal="center"/>
    </xf>
    <xf numFmtId="164" fontId="1" fillId="0" borderId="14" xfId="0" applyNumberFormat="1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49" fontId="1" fillId="0" borderId="16" xfId="0" applyNumberFormat="1" applyFont="1" applyFill="1" applyBorder="1" applyAlignment="1">
      <alignment horizontal="center"/>
    </xf>
    <xf numFmtId="43" fontId="1" fillId="0" borderId="17" xfId="0" applyNumberFormat="1" applyFont="1" applyFill="1" applyBorder="1"/>
    <xf numFmtId="164" fontId="1" fillId="0" borderId="17" xfId="0" applyNumberFormat="1" applyFont="1" applyFill="1" applyBorder="1"/>
    <xf numFmtId="0" fontId="1" fillId="0" borderId="33" xfId="0" applyFont="1" applyFill="1" applyBorder="1" applyAlignment="1">
      <alignment horizontal="center"/>
    </xf>
    <xf numFmtId="49" fontId="1" fillId="0" borderId="33" xfId="0" applyNumberFormat="1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1" fontId="1" fillId="0" borderId="40" xfId="0" applyNumberFormat="1" applyFont="1" applyFill="1" applyBorder="1" applyAlignment="1">
      <alignment horizontal="center"/>
    </xf>
    <xf numFmtId="164" fontId="1" fillId="0" borderId="40" xfId="0" applyNumberFormat="1" applyFont="1" applyFill="1" applyBorder="1"/>
    <xf numFmtId="164" fontId="1" fillId="0" borderId="21" xfId="0" applyNumberFormat="1" applyFont="1" applyFill="1" applyBorder="1"/>
    <xf numFmtId="0" fontId="1" fillId="0" borderId="16" xfId="0" applyFont="1" applyFill="1" applyBorder="1" applyAlignment="1">
      <alignment horizontal="center"/>
    </xf>
    <xf numFmtId="49" fontId="1" fillId="0" borderId="42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49" fontId="3" fillId="0" borderId="0" xfId="0" applyNumberFormat="1" applyFont="1" applyFill="1" applyBorder="1"/>
    <xf numFmtId="0" fontId="1" fillId="0" borderId="0" xfId="45" applyFont="1" applyFill="1"/>
    <xf numFmtId="0" fontId="1" fillId="0" borderId="0" xfId="45" applyFont="1" applyFill="1" applyAlignment="1">
      <alignment horizontal="center"/>
    </xf>
    <xf numFmtId="164" fontId="1" fillId="0" borderId="0" xfId="45" applyNumberFormat="1" applyFont="1" applyFill="1" applyBorder="1"/>
    <xf numFmtId="164" fontId="1" fillId="0" borderId="0" xfId="45" applyNumberFormat="1" applyFont="1" applyFill="1"/>
    <xf numFmtId="0" fontId="8" fillId="0" borderId="26" xfId="0" applyFont="1" applyFill="1" applyBorder="1" applyAlignment="1">
      <alignment wrapText="1"/>
    </xf>
    <xf numFmtId="1" fontId="1" fillId="0" borderId="11" xfId="0" applyNumberFormat="1" applyFont="1" applyFill="1" applyBorder="1" applyAlignment="1">
      <alignment horizontal="center"/>
    </xf>
    <xf numFmtId="164" fontId="1" fillId="0" borderId="11" xfId="0" applyNumberFormat="1" applyFont="1" applyFill="1" applyBorder="1"/>
    <xf numFmtId="49" fontId="4" fillId="0" borderId="0" xfId="0" applyNumberFormat="1" applyFont="1" applyFill="1" applyBorder="1"/>
    <xf numFmtId="0" fontId="1" fillId="0" borderId="0" xfId="0" applyFont="1" applyFill="1"/>
    <xf numFmtId="49" fontId="5" fillId="0" borderId="24" xfId="0" applyNumberFormat="1" applyFont="1" applyFill="1" applyBorder="1"/>
    <xf numFmtId="49" fontId="5" fillId="0" borderId="25" xfId="0" applyNumberFormat="1" applyFont="1" applyFill="1" applyBorder="1" applyAlignment="1">
      <alignment vertical="top" wrapText="1"/>
    </xf>
    <xf numFmtId="49" fontId="5" fillId="0" borderId="23" xfId="0" applyNumberFormat="1" applyFont="1" applyFill="1" applyBorder="1" applyAlignment="1">
      <alignment vertical="top" wrapText="1"/>
    </xf>
    <xf numFmtId="49" fontId="1" fillId="0" borderId="23" xfId="0" applyNumberFormat="1" applyFont="1" applyFill="1" applyBorder="1" applyAlignment="1">
      <alignment vertical="top" wrapText="1"/>
    </xf>
    <xf numFmtId="0" fontId="31" fillId="0" borderId="25" xfId="0" applyFont="1" applyFill="1" applyBorder="1" applyAlignment="1">
      <alignment vertical="top" wrapText="1"/>
    </xf>
    <xf numFmtId="0" fontId="29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30" fillId="0" borderId="11" xfId="0" applyFont="1" applyFill="1" applyBorder="1"/>
    <xf numFmtId="0" fontId="31" fillId="0" borderId="23" xfId="0" applyFont="1" applyFill="1" applyBorder="1" applyAlignment="1">
      <alignment vertical="top" wrapText="1"/>
    </xf>
    <xf numFmtId="0" fontId="30" fillId="0" borderId="40" xfId="0" applyFont="1" applyFill="1" applyBorder="1"/>
    <xf numFmtId="0" fontId="8" fillId="0" borderId="36" xfId="0" applyFont="1" applyFill="1" applyBorder="1" applyAlignment="1">
      <alignment vertical="top" wrapText="1"/>
    </xf>
    <xf numFmtId="0" fontId="8" fillId="0" borderId="26" xfId="0" applyFont="1" applyFill="1" applyBorder="1" applyAlignment="1">
      <alignment vertical="top" wrapText="1"/>
    </xf>
    <xf numFmtId="0" fontId="5" fillId="0" borderId="29" xfId="0" applyFont="1" applyFill="1" applyBorder="1" applyAlignment="1">
      <alignment vertical="top" wrapText="1"/>
    </xf>
    <xf numFmtId="49" fontId="5" fillId="0" borderId="33" xfId="0" applyNumberFormat="1" applyFont="1" applyFill="1" applyBorder="1"/>
    <xf numFmtId="43" fontId="1" fillId="0" borderId="11" xfId="0" applyNumberFormat="1" applyFont="1" applyFill="1" applyBorder="1"/>
    <xf numFmtId="49" fontId="5" fillId="0" borderId="14" xfId="0" applyNumberFormat="1" applyFont="1" applyFill="1" applyBorder="1"/>
    <xf numFmtId="49" fontId="5" fillId="0" borderId="0" xfId="0" applyNumberFormat="1" applyFont="1" applyFill="1" applyBorder="1"/>
    <xf numFmtId="49" fontId="5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49" fontId="1" fillId="0" borderId="0" xfId="0" applyNumberFormat="1" applyFont="1" applyFill="1"/>
    <xf numFmtId="49" fontId="1" fillId="0" borderId="13" xfId="0" applyNumberFormat="1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49" fontId="1" fillId="0" borderId="24" xfId="0" applyNumberFormat="1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13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/>
    </xf>
    <xf numFmtId="43" fontId="1" fillId="0" borderId="25" xfId="0" applyNumberFormat="1" applyFont="1" applyFill="1" applyBorder="1"/>
    <xf numFmtId="164" fontId="1" fillId="0" borderId="25" xfId="0" applyNumberFormat="1" applyFont="1" applyFill="1" applyBorder="1"/>
    <xf numFmtId="49" fontId="1" fillId="0" borderId="47" xfId="0" applyNumberFormat="1" applyFont="1" applyFill="1" applyBorder="1" applyAlignment="1">
      <alignment horizontal="center"/>
    </xf>
    <xf numFmtId="49" fontId="1" fillId="0" borderId="25" xfId="0" applyNumberFormat="1" applyFont="1" applyFill="1" applyBorder="1" applyAlignment="1">
      <alignment vertical="top" wrapText="1"/>
    </xf>
    <xf numFmtId="43" fontId="1" fillId="0" borderId="25" xfId="0" applyNumberFormat="1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164" fontId="1" fillId="0" borderId="37" xfId="0" applyNumberFormat="1" applyFont="1" applyFill="1" applyBorder="1"/>
    <xf numFmtId="164" fontId="5" fillId="0" borderId="34" xfId="0" applyNumberFormat="1" applyFont="1" applyFill="1" applyBorder="1"/>
    <xf numFmtId="0" fontId="1" fillId="0" borderId="11" xfId="0" applyNumberFormat="1" applyFont="1" applyFill="1" applyBorder="1" applyAlignment="1">
      <alignment horizontal="center"/>
    </xf>
    <xf numFmtId="0" fontId="1" fillId="0" borderId="25" xfId="0" applyFont="1" applyFill="1" applyBorder="1" applyAlignment="1">
      <alignment vertical="top" wrapText="1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/>
    <xf numFmtId="0" fontId="1" fillId="0" borderId="17" xfId="0" applyFont="1" applyFill="1" applyBorder="1" applyAlignment="1">
      <alignment horizontal="center"/>
    </xf>
    <xf numFmtId="164" fontId="1" fillId="24" borderId="25" xfId="0" applyNumberFormat="1" applyFont="1" applyFill="1" applyBorder="1"/>
    <xf numFmtId="164" fontId="1" fillId="24" borderId="11" xfId="0" applyNumberFormat="1" applyFont="1" applyFill="1" applyBorder="1" applyAlignment="1">
      <alignment horizontal="right"/>
    </xf>
    <xf numFmtId="164" fontId="1" fillId="24" borderId="11" xfId="0" applyNumberFormat="1" applyFont="1" applyFill="1" applyBorder="1" applyAlignment="1">
      <alignment horizontal="right" vertical="center"/>
    </xf>
    <xf numFmtId="164" fontId="1" fillId="24" borderId="11" xfId="0" applyNumberFormat="1" applyFont="1" applyFill="1" applyBorder="1"/>
    <xf numFmtId="0" fontId="1" fillId="0" borderId="0" xfId="45" applyFont="1"/>
    <xf numFmtId="1" fontId="35" fillId="0" borderId="0" xfId="0" applyNumberFormat="1" applyFont="1" applyAlignment="1">
      <alignment horizontal="left"/>
    </xf>
    <xf numFmtId="0" fontId="5" fillId="0" borderId="13" xfId="45" applyFont="1" applyBorder="1" applyAlignment="1">
      <alignment horizontal="center" vertical="top" wrapText="1"/>
    </xf>
    <xf numFmtId="0" fontId="5" fillId="0" borderId="13" xfId="45" applyFont="1" applyBorder="1" applyAlignment="1">
      <alignment horizontal="center"/>
    </xf>
    <xf numFmtId="0" fontId="5" fillId="0" borderId="24" xfId="45" applyFont="1" applyBorder="1" applyAlignment="1">
      <alignment horizontal="center" vertical="top" wrapText="1"/>
    </xf>
    <xf numFmtId="0" fontId="5" fillId="0" borderId="24" xfId="45" applyFont="1" applyBorder="1" applyAlignment="1">
      <alignment horizontal="center"/>
    </xf>
    <xf numFmtId="0" fontId="5" fillId="0" borderId="13" xfId="0" applyFont="1" applyBorder="1" applyAlignment="1">
      <alignment horizontal="left" wrapText="1"/>
    </xf>
    <xf numFmtId="0" fontId="0" fillId="0" borderId="43" xfId="0" applyBorder="1" applyAlignment="1">
      <alignment horizontal="left" wrapText="1"/>
    </xf>
    <xf numFmtId="164" fontId="1" fillId="0" borderId="45" xfId="45" applyNumberFormat="1" applyFont="1" applyBorder="1"/>
    <xf numFmtId="0" fontId="5" fillId="0" borderId="28" xfId="0" applyFont="1" applyBorder="1" applyAlignment="1">
      <alignment horizontal="left" wrapText="1"/>
    </xf>
    <xf numFmtId="0" fontId="5" fillId="0" borderId="32" xfId="0" applyFont="1" applyBorder="1" applyAlignment="1">
      <alignment horizontal="left" wrapText="1"/>
    </xf>
    <xf numFmtId="164" fontId="1" fillId="0" borderId="34" xfId="45" applyNumberFormat="1" applyFont="1" applyBorder="1"/>
    <xf numFmtId="0" fontId="5" fillId="0" borderId="26" xfId="0" applyFont="1" applyBorder="1" applyAlignment="1">
      <alignment horizontal="left" wrapText="1"/>
    </xf>
    <xf numFmtId="0" fontId="5" fillId="0" borderId="24" xfId="0" applyFont="1" applyBorder="1"/>
    <xf numFmtId="0" fontId="1" fillId="0" borderId="38" xfId="29" applyFont="1" applyBorder="1" applyAlignment="1">
      <alignment wrapText="1"/>
    </xf>
    <xf numFmtId="164" fontId="1" fillId="0" borderId="30" xfId="45" applyNumberFormat="1" applyFont="1" applyBorder="1"/>
    <xf numFmtId="0" fontId="36" fillId="25" borderId="31" xfId="45" applyFont="1" applyFill="1" applyBorder="1" applyAlignment="1">
      <alignment vertical="top" wrapText="1"/>
    </xf>
    <xf numFmtId="164" fontId="37" fillId="25" borderId="20" xfId="45" applyNumberFormat="1" applyFont="1" applyFill="1" applyBorder="1"/>
    <xf numFmtId="0" fontId="29" fillId="0" borderId="13" xfId="29" applyFont="1" applyBorder="1"/>
    <xf numFmtId="0" fontId="29" fillId="0" borderId="24" xfId="29" applyFont="1" applyBorder="1"/>
    <xf numFmtId="0" fontId="38" fillId="0" borderId="32" xfId="29" applyNumberFormat="1" applyFont="1" applyBorder="1" applyAlignment="1">
      <alignment horizontal="left" wrapText="1"/>
    </xf>
    <xf numFmtId="0" fontId="5" fillId="0" borderId="24" xfId="45" applyFont="1" applyBorder="1"/>
    <xf numFmtId="0" fontId="1" fillId="0" borderId="35" xfId="45" applyFont="1" applyBorder="1" applyAlignment="1">
      <alignment wrapText="1"/>
    </xf>
    <xf numFmtId="42" fontId="1" fillId="0" borderId="30" xfId="45" applyNumberFormat="1" applyFont="1" applyBorder="1"/>
    <xf numFmtId="0" fontId="1" fillId="0" borderId="14" xfId="45" applyFont="1" applyBorder="1"/>
    <xf numFmtId="0" fontId="1" fillId="0" borderId="15" xfId="45" applyFont="1" applyBorder="1"/>
    <xf numFmtId="0" fontId="36" fillId="0" borderId="18" xfId="45" applyFont="1" applyBorder="1" applyAlignment="1">
      <alignment vertical="top" wrapText="1"/>
    </xf>
    <xf numFmtId="164" fontId="37" fillId="0" borderId="22" xfId="45" applyNumberFormat="1" applyFont="1" applyBorder="1"/>
    <xf numFmtId="0" fontId="2" fillId="26" borderId="31" xfId="45" applyFont="1" applyFill="1" applyBorder="1"/>
    <xf numFmtId="0" fontId="1" fillId="26" borderId="17" xfId="45" applyFont="1" applyFill="1" applyBorder="1"/>
    <xf numFmtId="164" fontId="39" fillId="26" borderId="20" xfId="45" applyNumberFormat="1" applyFont="1" applyFill="1" applyBorder="1"/>
    <xf numFmtId="0" fontId="40" fillId="0" borderId="0" xfId="45" applyFont="1" applyFill="1" applyBorder="1"/>
    <xf numFmtId="0" fontId="1" fillId="0" borderId="0" xfId="45" applyFont="1" applyFill="1" applyBorder="1"/>
    <xf numFmtId="164" fontId="39" fillId="0" borderId="0" xfId="45" applyNumberFormat="1" applyFont="1" applyFill="1" applyBorder="1"/>
    <xf numFmtId="0" fontId="41" fillId="0" borderId="0" xfId="45" applyNumberFormat="1" applyFont="1" applyFill="1" applyBorder="1" applyAlignment="1">
      <alignment horizontal="left"/>
    </xf>
    <xf numFmtId="0" fontId="42" fillId="0" borderId="0" xfId="45" applyNumberFormat="1" applyFont="1" applyBorder="1" applyAlignment="1">
      <alignment horizontal="left"/>
    </xf>
    <xf numFmtId="0" fontId="42" fillId="0" borderId="0" xfId="45" applyFont="1" applyBorder="1" applyAlignment="1">
      <alignment vertical="top" wrapText="1"/>
    </xf>
    <xf numFmtId="164" fontId="1" fillId="0" borderId="0" xfId="45" applyNumberFormat="1" applyFont="1" applyBorder="1"/>
    <xf numFmtId="9" fontId="1" fillId="26" borderId="17" xfId="45" applyNumberFormat="1" applyFont="1" applyFill="1" applyBorder="1"/>
    <xf numFmtId="0" fontId="2" fillId="26" borderId="15" xfId="45" applyFont="1" applyFill="1" applyBorder="1"/>
    <xf numFmtId="0" fontId="1" fillId="26" borderId="18" xfId="45" applyFont="1" applyFill="1" applyBorder="1"/>
    <xf numFmtId="164" fontId="39" fillId="26" borderId="22" xfId="45" applyNumberFormat="1" applyFont="1" applyFill="1" applyBorder="1"/>
    <xf numFmtId="49" fontId="43" fillId="0" borderId="0" xfId="0" applyNumberFormat="1" applyFont="1"/>
    <xf numFmtId="49" fontId="43" fillId="0" borderId="0" xfId="0" applyNumberFormat="1" applyFont="1" applyBorder="1"/>
    <xf numFmtId="0" fontId="5" fillId="28" borderId="29" xfId="0" applyFont="1" applyFill="1" applyBorder="1" applyAlignment="1">
      <alignment vertical="top" wrapText="1"/>
    </xf>
    <xf numFmtId="0" fontId="1" fillId="28" borderId="17" xfId="0" applyFont="1" applyFill="1" applyBorder="1" applyAlignment="1">
      <alignment horizontal="center"/>
    </xf>
    <xf numFmtId="43" fontId="1" fillId="28" borderId="17" xfId="0" applyNumberFormat="1" applyFont="1" applyFill="1" applyBorder="1"/>
    <xf numFmtId="164" fontId="1" fillId="28" borderId="17" xfId="0" applyNumberFormat="1" applyFont="1" applyFill="1" applyBorder="1"/>
    <xf numFmtId="0" fontId="5" fillId="28" borderId="46" xfId="0" applyFont="1" applyFill="1" applyBorder="1" applyAlignment="1">
      <alignment vertical="top" wrapText="1"/>
    </xf>
    <xf numFmtId="49" fontId="2" fillId="27" borderId="18" xfId="0" applyNumberFormat="1" applyFont="1" applyFill="1" applyBorder="1"/>
    <xf numFmtId="0" fontId="1" fillId="27" borderId="18" xfId="0" applyFont="1" applyFill="1" applyBorder="1"/>
    <xf numFmtId="0" fontId="10" fillId="27" borderId="18" xfId="0" applyFont="1" applyFill="1" applyBorder="1"/>
    <xf numFmtId="164" fontId="34" fillId="27" borderId="18" xfId="0" applyNumberFormat="1" applyFont="1" applyFill="1" applyBorder="1"/>
    <xf numFmtId="0" fontId="8" fillId="27" borderId="18" xfId="0" applyFont="1" applyFill="1" applyBorder="1"/>
    <xf numFmtId="0" fontId="10" fillId="27" borderId="18" xfId="0" applyFont="1" applyFill="1" applyBorder="1" applyAlignment="1">
      <alignment horizontal="center"/>
    </xf>
    <xf numFmtId="164" fontId="10" fillId="27" borderId="18" xfId="0" applyNumberFormat="1" applyFont="1" applyFill="1" applyBorder="1"/>
    <xf numFmtId="0" fontId="29" fillId="28" borderId="46" xfId="0" applyFont="1" applyFill="1" applyBorder="1" applyAlignment="1">
      <alignment vertical="top" wrapText="1"/>
    </xf>
    <xf numFmtId="1" fontId="1" fillId="28" borderId="17" xfId="0" applyNumberFormat="1" applyFont="1" applyFill="1" applyBorder="1" applyAlignment="1">
      <alignment horizontal="center"/>
    </xf>
    <xf numFmtId="164" fontId="44" fillId="28" borderId="20" xfId="0" applyNumberFormat="1" applyFont="1" applyFill="1" applyBorder="1"/>
    <xf numFmtId="164" fontId="45" fillId="27" borderId="18" xfId="0" applyNumberFormat="1" applyFont="1" applyFill="1" applyBorder="1"/>
    <xf numFmtId="0" fontId="41" fillId="0" borderId="0" xfId="45" applyNumberFormat="1" applyFont="1" applyBorder="1" applyAlignment="1">
      <alignment horizontal="left"/>
    </xf>
    <xf numFmtId="164" fontId="0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1" xfId="0" applyNumberFormat="1" applyFont="1" applyFill="1" applyBorder="1"/>
    <xf numFmtId="164" fontId="1" fillId="0" borderId="52" xfId="0" applyNumberFormat="1" applyFont="1" applyFill="1" applyBorder="1"/>
    <xf numFmtId="164" fontId="44" fillId="0" borderId="20" xfId="0" applyNumberFormat="1" applyFont="1" applyFill="1" applyBorder="1"/>
    <xf numFmtId="42" fontId="1" fillId="0" borderId="19" xfId="0" applyNumberFormat="1" applyFont="1" applyFill="1" applyBorder="1"/>
    <xf numFmtId="164" fontId="5" fillId="0" borderId="27" xfId="0" applyNumberFormat="1" applyFont="1" applyFill="1" applyBorder="1"/>
    <xf numFmtId="164" fontId="1" fillId="0" borderId="11" xfId="0" applyNumberFormat="1" applyFont="1" applyFill="1" applyBorder="1" applyAlignment="1">
      <alignment horizontal="right"/>
    </xf>
    <xf numFmtId="49" fontId="5" fillId="0" borderId="24" xfId="0" applyNumberFormat="1" applyFont="1" applyFill="1" applyBorder="1" applyAlignment="1">
      <alignment vertical="top"/>
    </xf>
    <xf numFmtId="49" fontId="0" fillId="0" borderId="26" xfId="0" applyNumberFormat="1" applyFont="1" applyBorder="1" applyAlignment="1">
      <alignment vertical="top" wrapText="1"/>
    </xf>
    <xf numFmtId="0" fontId="8" fillId="0" borderId="11" xfId="0" applyFont="1" applyBorder="1" applyAlignment="1">
      <alignment horizontal="center"/>
    </xf>
    <xf numFmtId="164" fontId="0" fillId="24" borderId="11" xfId="0" applyNumberFormat="1" applyFont="1" applyFill="1" applyBorder="1" applyAlignment="1">
      <alignment horizontal="right"/>
    </xf>
    <xf numFmtId="164" fontId="0" fillId="0" borderId="51" xfId="0" applyNumberFormat="1" applyFont="1" applyBorder="1"/>
    <xf numFmtId="49" fontId="0" fillId="0" borderId="53" xfId="0" applyNumberFormat="1" applyFont="1" applyBorder="1" applyAlignment="1">
      <alignment vertical="top" wrapText="1"/>
    </xf>
    <xf numFmtId="0" fontId="8" fillId="0" borderId="39" xfId="0" applyFont="1" applyFill="1" applyBorder="1" applyAlignment="1">
      <alignment horizontal="center"/>
    </xf>
    <xf numFmtId="164" fontId="1" fillId="0" borderId="54" xfId="0" applyNumberFormat="1" applyFont="1" applyFill="1" applyBorder="1"/>
    <xf numFmtId="49" fontId="0" fillId="0" borderId="36" xfId="0" applyNumberFormat="1" applyFont="1" applyBorder="1" applyAlignment="1">
      <alignment vertical="top" wrapText="1"/>
    </xf>
    <xf numFmtId="0" fontId="8" fillId="0" borderId="40" xfId="0" applyFont="1" applyFill="1" applyBorder="1" applyAlignment="1">
      <alignment horizontal="center"/>
    </xf>
    <xf numFmtId="164" fontId="1" fillId="0" borderId="27" xfId="0" applyNumberFormat="1" applyFont="1" applyFill="1" applyBorder="1"/>
    <xf numFmtId="0" fontId="8" fillId="0" borderId="37" xfId="0" applyFont="1" applyFill="1" applyBorder="1" applyAlignment="1">
      <alignment horizontal="center"/>
    </xf>
    <xf numFmtId="165" fontId="1" fillId="0" borderId="39" xfId="0" applyNumberFormat="1" applyFont="1" applyFill="1" applyBorder="1" applyAlignment="1">
      <alignment horizontal="right"/>
    </xf>
    <xf numFmtId="165" fontId="1" fillId="0" borderId="40" xfId="0" applyNumberFormat="1" applyFont="1" applyFill="1" applyBorder="1" applyAlignment="1">
      <alignment horizontal="right"/>
    </xf>
    <xf numFmtId="165" fontId="1" fillId="0" borderId="37" xfId="0" applyNumberFormat="1" applyFont="1" applyFill="1" applyBorder="1" applyAlignment="1">
      <alignment horizontal="right"/>
    </xf>
    <xf numFmtId="49" fontId="0" fillId="0" borderId="32" xfId="0" applyNumberFormat="1" applyFont="1" applyBorder="1" applyAlignment="1">
      <alignment vertical="top" wrapText="1"/>
    </xf>
    <xf numFmtId="49" fontId="46" fillId="0" borderId="24" xfId="0" applyNumberFormat="1" applyFont="1" applyBorder="1"/>
    <xf numFmtId="49" fontId="0" fillId="0" borderId="16" xfId="0" applyNumberFormat="1" applyFont="1" applyBorder="1" applyAlignment="1">
      <alignment horizontal="center"/>
    </xf>
    <xf numFmtId="0" fontId="8" fillId="0" borderId="11" xfId="0" applyNumberFormat="1" applyFont="1" applyFill="1" applyBorder="1" applyAlignment="1">
      <alignment horizontal="center"/>
    </xf>
    <xf numFmtId="164" fontId="8" fillId="24" borderId="11" xfId="0" applyNumberFormat="1" applyFont="1" applyFill="1" applyBorder="1" applyAlignment="1">
      <alignment horizontal="right"/>
    </xf>
    <xf numFmtId="49" fontId="0" fillId="0" borderId="23" xfId="0" applyNumberFormat="1" applyFont="1" applyBorder="1" applyAlignment="1">
      <alignment horizontal="left" vertical="top" wrapText="1"/>
    </xf>
    <xf numFmtId="49" fontId="0" fillId="0" borderId="16" xfId="0" applyNumberFormat="1" applyBorder="1" applyAlignment="1">
      <alignment horizontal="center"/>
    </xf>
    <xf numFmtId="0" fontId="0" fillId="0" borderId="48" xfId="0" applyBorder="1" applyAlignment="1">
      <alignment horizontal="center"/>
    </xf>
    <xf numFmtId="49" fontId="0" fillId="0" borderId="48" xfId="0" applyNumberFormat="1" applyBorder="1" applyAlignment="1">
      <alignment horizontal="center"/>
    </xf>
    <xf numFmtId="0" fontId="8" fillId="0" borderId="49" xfId="0" applyFont="1" applyBorder="1"/>
    <xf numFmtId="0" fontId="0" fillId="0" borderId="44" xfId="0" applyBorder="1" applyAlignment="1">
      <alignment horizontal="center"/>
    </xf>
    <xf numFmtId="1" fontId="0" fillId="0" borderId="44" xfId="0" applyNumberFormat="1" applyBorder="1" applyAlignment="1">
      <alignment horizontal="center"/>
    </xf>
    <xf numFmtId="164" fontId="0" fillId="29" borderId="50" xfId="0" applyNumberFormat="1" applyFill="1" applyBorder="1"/>
    <xf numFmtId="164" fontId="0" fillId="0" borderId="20" xfId="0" applyNumberFormat="1" applyFont="1" applyBorder="1"/>
    <xf numFmtId="0" fontId="0" fillId="0" borderId="47" xfId="0" applyBorder="1" applyAlignment="1">
      <alignment horizontal="center"/>
    </xf>
    <xf numFmtId="49" fontId="0" fillId="0" borderId="47" xfId="0" applyNumberFormat="1" applyBorder="1" applyAlignment="1">
      <alignment horizontal="center"/>
    </xf>
    <xf numFmtId="0" fontId="47" fillId="0" borderId="0" xfId="0" applyFont="1" applyAlignment="1">
      <alignment horizontal="left" vertical="center" wrapText="1"/>
    </xf>
    <xf numFmtId="0" fontId="0" fillId="0" borderId="39" xfId="0" applyBorder="1" applyAlignment="1">
      <alignment horizontal="center"/>
    </xf>
    <xf numFmtId="1" fontId="0" fillId="0" borderId="39" xfId="0" applyNumberFormat="1" applyBorder="1" applyAlignment="1">
      <alignment horizontal="center"/>
    </xf>
    <xf numFmtId="164" fontId="0" fillId="0" borderId="39" xfId="0" applyNumberFormat="1" applyFill="1" applyBorder="1"/>
    <xf numFmtId="164" fontId="0" fillId="0" borderId="55" xfId="0" applyNumberFormat="1" applyFont="1" applyBorder="1"/>
    <xf numFmtId="0" fontId="0" fillId="0" borderId="24" xfId="0" applyBorder="1" applyAlignment="1">
      <alignment horizontal="center"/>
    </xf>
    <xf numFmtId="49" fontId="0" fillId="0" borderId="24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64" fontId="0" fillId="0" borderId="40" xfId="0" applyNumberFormat="1" applyFill="1" applyBorder="1"/>
    <xf numFmtId="164" fontId="0" fillId="0" borderId="56" xfId="0" applyNumberFormat="1" applyFont="1" applyBorder="1"/>
    <xf numFmtId="0" fontId="0" fillId="0" borderId="33" xfId="0" applyBorder="1" applyAlignment="1">
      <alignment horizontal="center"/>
    </xf>
    <xf numFmtId="49" fontId="0" fillId="0" borderId="33" xfId="0" applyNumberFormat="1" applyBorder="1" applyAlignment="1">
      <alignment horizontal="center"/>
    </xf>
    <xf numFmtId="0" fontId="47" fillId="0" borderId="57" xfId="0" applyFont="1" applyBorder="1" applyAlignment="1">
      <alignment horizontal="left" vertical="center" wrapText="1"/>
    </xf>
    <xf numFmtId="0" fontId="0" fillId="0" borderId="37" xfId="0" applyBorder="1" applyAlignment="1">
      <alignment horizontal="center"/>
    </xf>
    <xf numFmtId="1" fontId="0" fillId="0" borderId="37" xfId="0" applyNumberFormat="1" applyBorder="1" applyAlignment="1">
      <alignment horizontal="center"/>
    </xf>
    <xf numFmtId="164" fontId="0" fillId="0" borderId="37" xfId="0" applyNumberFormat="1" applyFill="1" applyBorder="1"/>
    <xf numFmtId="164" fontId="0" fillId="0" borderId="34" xfId="0" applyNumberFormat="1" applyFont="1" applyBorder="1"/>
    <xf numFmtId="43" fontId="0" fillId="30" borderId="17" xfId="0" applyNumberFormat="1" applyFill="1" applyBorder="1"/>
    <xf numFmtId="164" fontId="0" fillId="30" borderId="17" xfId="0" applyNumberFormat="1" applyFill="1" applyBorder="1"/>
    <xf numFmtId="164" fontId="37" fillId="30" borderId="20" xfId="0" applyNumberFormat="1" applyFont="1" applyFill="1" applyBorder="1"/>
    <xf numFmtId="0" fontId="48" fillId="0" borderId="0" xfId="0" applyFont="1" applyAlignment="1">
      <alignment horizontal="left" vertical="center" wrapText="1"/>
    </xf>
    <xf numFmtId="49" fontId="46" fillId="0" borderId="13" xfId="0" applyNumberFormat="1" applyFont="1" applyBorder="1"/>
    <xf numFmtId="49" fontId="46" fillId="0" borderId="25" xfId="0" applyNumberFormat="1" applyFont="1" applyBorder="1" applyAlignment="1">
      <alignment vertical="top" wrapText="1"/>
    </xf>
    <xf numFmtId="0" fontId="0" fillId="0" borderId="11" xfId="0" applyFill="1" applyBorder="1" applyAlignment="1">
      <alignment horizontal="center"/>
    </xf>
    <xf numFmtId="43" fontId="0" fillId="0" borderId="25" xfId="0" applyNumberFormat="1" applyFill="1" applyBorder="1"/>
    <xf numFmtId="164" fontId="0" fillId="0" borderId="25" xfId="0" applyNumberFormat="1" applyFill="1" applyBorder="1"/>
    <xf numFmtId="164" fontId="37" fillId="0" borderId="52" xfId="0" applyNumberFormat="1" applyFont="1" applyFill="1" applyBorder="1"/>
    <xf numFmtId="49" fontId="46" fillId="0" borderId="23" xfId="0" applyNumberFormat="1" applyFont="1" applyBorder="1" applyAlignment="1">
      <alignment vertical="top" wrapText="1"/>
    </xf>
    <xf numFmtId="49" fontId="49" fillId="0" borderId="23" xfId="0" applyNumberFormat="1" applyFont="1" applyBorder="1" applyAlignment="1">
      <alignment vertical="top" wrapText="1"/>
    </xf>
    <xf numFmtId="49" fontId="0" fillId="0" borderId="23" xfId="0" applyNumberFormat="1" applyFont="1" applyBorder="1" applyAlignment="1">
      <alignment vertical="top" wrapText="1"/>
    </xf>
    <xf numFmtId="0" fontId="5" fillId="0" borderId="46" xfId="0" applyFont="1" applyBorder="1" applyAlignment="1">
      <alignment vertical="top" wrapText="1"/>
    </xf>
    <xf numFmtId="0" fontId="0" fillId="0" borderId="17" xfId="0" applyFill="1" applyBorder="1" applyAlignment="1">
      <alignment horizontal="center"/>
    </xf>
    <xf numFmtId="43" fontId="0" fillId="0" borderId="17" xfId="0" applyNumberFormat="1" applyBorder="1"/>
    <xf numFmtId="164" fontId="0" fillId="0" borderId="17" xfId="0" applyNumberFormat="1" applyBorder="1"/>
    <xf numFmtId="164" fontId="50" fillId="0" borderId="20" xfId="0" applyNumberFormat="1" applyFont="1" applyBorder="1"/>
    <xf numFmtId="0" fontId="8" fillId="0" borderId="25" xfId="0" applyFont="1" applyBorder="1" applyAlignment="1">
      <alignment vertical="top" wrapText="1"/>
    </xf>
    <xf numFmtId="164" fontId="0" fillId="0" borderId="11" xfId="0" applyNumberFormat="1" applyFill="1" applyBorder="1"/>
    <xf numFmtId="42" fontId="0" fillId="0" borderId="19" xfId="0" applyNumberFormat="1" applyBorder="1"/>
    <xf numFmtId="0" fontId="5" fillId="30" borderId="29" xfId="0" applyFont="1" applyFill="1" applyBorder="1" applyAlignment="1">
      <alignment vertical="top" wrapText="1"/>
    </xf>
    <xf numFmtId="0" fontId="0" fillId="30" borderId="17" xfId="0" applyFill="1" applyBorder="1" applyAlignment="1">
      <alignment horizontal="center"/>
    </xf>
    <xf numFmtId="49" fontId="46" fillId="0" borderId="33" xfId="0" applyNumberFormat="1" applyFont="1" applyBorder="1"/>
    <xf numFmtId="0" fontId="8" fillId="0" borderId="32" xfId="0" applyFont="1" applyBorder="1" applyAlignment="1">
      <alignment vertical="top" wrapText="1"/>
    </xf>
    <xf numFmtId="49" fontId="0" fillId="0" borderId="16" xfId="0" applyNumberFormat="1" applyFont="1" applyBorder="1" applyAlignment="1">
      <alignment horizontal="left"/>
    </xf>
    <xf numFmtId="0" fontId="0" fillId="0" borderId="11" xfId="0" applyFont="1" applyFill="1" applyBorder="1" applyAlignment="1">
      <alignment horizontal="center"/>
    </xf>
    <xf numFmtId="164" fontId="0" fillId="24" borderId="37" xfId="0" applyNumberFormat="1" applyFont="1" applyFill="1" applyBorder="1" applyAlignment="1">
      <alignment horizontal="right"/>
    </xf>
    <xf numFmtId="0" fontId="8" fillId="0" borderId="26" xfId="0" applyFont="1" applyBorder="1" applyAlignment="1">
      <alignment vertical="top" wrapText="1"/>
    </xf>
    <xf numFmtId="49" fontId="0" fillId="0" borderId="0" xfId="0" applyNumberFormat="1" applyFont="1" applyFill="1" applyBorder="1" applyAlignment="1">
      <alignment vertical="top" wrapText="1"/>
    </xf>
    <xf numFmtId="49" fontId="0" fillId="0" borderId="33" xfId="0" applyNumberFormat="1" applyFont="1" applyBorder="1" applyAlignment="1">
      <alignment horizontal="center"/>
    </xf>
    <xf numFmtId="43" fontId="0" fillId="0" borderId="25" xfId="0" applyNumberFormat="1" applyFont="1" applyFill="1" applyBorder="1"/>
    <xf numFmtId="164" fontId="0" fillId="0" borderId="25" xfId="0" applyNumberFormat="1" applyFont="1" applyFill="1" applyBorder="1"/>
    <xf numFmtId="164" fontId="0" fillId="24" borderId="25" xfId="0" applyNumberFormat="1" applyFont="1" applyFill="1" applyBorder="1"/>
    <xf numFmtId="164" fontId="0" fillId="0" borderId="19" xfId="0" applyNumberFormat="1" applyFont="1" applyBorder="1"/>
    <xf numFmtId="49" fontId="5" fillId="0" borderId="58" xfId="0" applyNumberFormat="1" applyFont="1" applyFill="1" applyBorder="1" applyAlignment="1">
      <alignment vertical="top" wrapText="1"/>
    </xf>
    <xf numFmtId="43" fontId="1" fillId="0" borderId="58" xfId="0" applyNumberFormat="1" applyFont="1" applyFill="1" applyBorder="1"/>
    <xf numFmtId="164" fontId="1" fillId="0" borderId="58" xfId="0" applyNumberFormat="1" applyFont="1" applyFill="1" applyBorder="1"/>
    <xf numFmtId="0" fontId="1" fillId="0" borderId="31" xfId="0" applyNumberFormat="1" applyFont="1" applyFill="1" applyBorder="1" applyAlignment="1">
      <alignment horizontal="center"/>
    </xf>
    <xf numFmtId="0" fontId="1" fillId="0" borderId="17" xfId="0" applyNumberFormat="1" applyFont="1" applyFill="1" applyBorder="1" applyAlignment="1">
      <alignment horizontal="center"/>
    </xf>
    <xf numFmtId="0" fontId="1" fillId="0" borderId="20" xfId="0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5" fillId="0" borderId="47" xfId="0" applyFont="1" applyBorder="1" applyAlignment="1">
      <alignment vertical="top" wrapText="1"/>
    </xf>
    <xf numFmtId="0" fontId="0" fillId="0" borderId="14" xfId="0" applyBorder="1" applyAlignment="1">
      <alignment vertical="top" wrapText="1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19"/>
    <cellStyle name="Celkem" xfId="20" builtinId="25" customBuiltin="1"/>
    <cellStyle name="Chybně" xfId="21" builtinId="27" customBuiltin="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_VD Vranov DSP - rozpočet" xfId="29"/>
    <cellStyle name="normální_VDDB_jez_18.10.2007 - rozpočet" xfId="45"/>
    <cellStyle name="popis polozky" xfId="30"/>
    <cellStyle name="Poznámka" xfId="31" builtinId="10" customBuiltin="1"/>
    <cellStyle name="Propojená buňka" xfId="32" builtinId="24" customBuiltin="1"/>
    <cellStyle name="Správně" xfId="33" builtinId="26" customBuiltin="1"/>
    <cellStyle name="Text upozornění" xfId="34" builtinId="11" customBuiltin="1"/>
    <cellStyle name="Vstup" xfId="35" builtinId="20" customBuiltin="1"/>
    <cellStyle name="Výpočet" xfId="36" builtinId="22" customBuiltin="1"/>
    <cellStyle name="Výstup" xfId="37" builtinId="21" customBuiltin="1"/>
    <cellStyle name="Vysvětlující text" xfId="38" builtinId="53" customBuiltin="1"/>
    <cellStyle name="Zvýraznění 1" xfId="39" builtinId="29" customBuiltin="1"/>
    <cellStyle name="Zvýraznění 2" xfId="40" builtinId="33" customBuiltin="1"/>
    <cellStyle name="Zvýraznění 3" xfId="41" builtinId="37" customBuiltin="1"/>
    <cellStyle name="Zvýraznění 4" xfId="42" builtinId="41" customBuiltin="1"/>
    <cellStyle name="Zvýraznění 5" xfId="43" builtinId="45" customBuiltin="1"/>
    <cellStyle name="Zvýraznění 6" xfId="44" builtinId="49" customBuiltin="1"/>
  </cellStyles>
  <dxfs count="0"/>
  <tableStyles count="0" defaultTableStyle="TableStyleMedium9" defaultPivotStyle="PivotStyleLight16"/>
  <colors>
    <mruColors>
      <color rgb="FF0000FF"/>
      <color rgb="FFFFFFCC"/>
      <color rgb="FFFF00FF"/>
      <color rgb="FF00FFFF"/>
      <color rgb="FF66FF33"/>
      <color rgb="FF0033CC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8"/>
  <sheetViews>
    <sheetView view="pageBreakPreview" zoomScaleNormal="100" zoomScaleSheetLayoutView="100" workbookViewId="0">
      <selection activeCell="B32" sqref="B32"/>
    </sheetView>
  </sheetViews>
  <sheetFormatPr defaultRowHeight="12.75" x14ac:dyDescent="0.2"/>
  <cols>
    <col min="1" max="1" width="15.7109375" customWidth="1"/>
    <col min="2" max="2" width="75.7109375" customWidth="1"/>
    <col min="3" max="3" width="16.140625" bestFit="1" customWidth="1"/>
  </cols>
  <sheetData>
    <row r="5" spans="1:2" ht="15.75" x14ac:dyDescent="0.25">
      <c r="A5" s="4" t="s">
        <v>164</v>
      </c>
      <c r="B5" s="111"/>
    </row>
    <row r="6" spans="1:2" x14ac:dyDescent="0.2">
      <c r="A6" s="111"/>
      <c r="B6" s="111"/>
    </row>
    <row r="7" spans="1:2" ht="26.25" x14ac:dyDescent="0.4">
      <c r="A7" s="4" t="s">
        <v>76</v>
      </c>
      <c r="B7" s="53" t="s">
        <v>92</v>
      </c>
    </row>
    <row r="8" spans="1:2" ht="15.75" x14ac:dyDescent="0.25">
      <c r="A8" s="4" t="s">
        <v>77</v>
      </c>
      <c r="B8" s="112">
        <v>133220032</v>
      </c>
    </row>
  </sheetData>
  <pageMargins left="0.59055118110236227" right="0.59055118110236227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9"/>
  <sheetViews>
    <sheetView tabSelected="1" view="pageBreakPreview" zoomScaleNormal="75" zoomScaleSheetLayoutView="75" workbookViewId="0">
      <selection activeCell="H25" sqref="H25"/>
    </sheetView>
  </sheetViews>
  <sheetFormatPr defaultColWidth="8.85546875" defaultRowHeight="12.75" x14ac:dyDescent="0.2"/>
  <cols>
    <col min="1" max="1" width="50.7109375" style="54" customWidth="1"/>
    <col min="2" max="2" width="65.7109375" style="54" customWidth="1"/>
    <col min="3" max="3" width="17.7109375" style="55" customWidth="1"/>
    <col min="4" max="4" width="17.7109375" style="54" customWidth="1"/>
    <col min="5" max="5" width="17.28515625" style="54" customWidth="1"/>
    <col min="6" max="256" width="8.85546875" style="54"/>
    <col min="257" max="257" width="30.28515625" style="54" customWidth="1"/>
    <col min="258" max="258" width="48.7109375" style="54" customWidth="1"/>
    <col min="259" max="259" width="8.42578125" style="54" customWidth="1"/>
    <col min="260" max="260" width="17.7109375" style="54" customWidth="1"/>
    <col min="261" max="261" width="17.28515625" style="54" customWidth="1"/>
    <col min="262" max="512" width="8.85546875" style="54"/>
    <col min="513" max="513" width="30.28515625" style="54" customWidth="1"/>
    <col min="514" max="514" width="48.7109375" style="54" customWidth="1"/>
    <col min="515" max="515" width="8.42578125" style="54" customWidth="1"/>
    <col min="516" max="516" width="17.7109375" style="54" customWidth="1"/>
    <col min="517" max="517" width="17.28515625" style="54" customWidth="1"/>
    <col min="518" max="768" width="8.85546875" style="54"/>
    <col min="769" max="769" width="30.28515625" style="54" customWidth="1"/>
    <col min="770" max="770" width="48.7109375" style="54" customWidth="1"/>
    <col min="771" max="771" width="8.42578125" style="54" customWidth="1"/>
    <col min="772" max="772" width="17.7109375" style="54" customWidth="1"/>
    <col min="773" max="773" width="17.28515625" style="54" customWidth="1"/>
    <col min="774" max="1024" width="8.85546875" style="54"/>
    <col min="1025" max="1025" width="30.28515625" style="54" customWidth="1"/>
    <col min="1026" max="1026" width="48.7109375" style="54" customWidth="1"/>
    <col min="1027" max="1027" width="8.42578125" style="54" customWidth="1"/>
    <col min="1028" max="1028" width="17.7109375" style="54" customWidth="1"/>
    <col min="1029" max="1029" width="17.28515625" style="54" customWidth="1"/>
    <col min="1030" max="1280" width="8.85546875" style="54"/>
    <col min="1281" max="1281" width="30.28515625" style="54" customWidth="1"/>
    <col min="1282" max="1282" width="48.7109375" style="54" customWidth="1"/>
    <col min="1283" max="1283" width="8.42578125" style="54" customWidth="1"/>
    <col min="1284" max="1284" width="17.7109375" style="54" customWidth="1"/>
    <col min="1285" max="1285" width="17.28515625" style="54" customWidth="1"/>
    <col min="1286" max="1536" width="8.85546875" style="54"/>
    <col min="1537" max="1537" width="30.28515625" style="54" customWidth="1"/>
    <col min="1538" max="1538" width="48.7109375" style="54" customWidth="1"/>
    <col min="1539" max="1539" width="8.42578125" style="54" customWidth="1"/>
    <col min="1540" max="1540" width="17.7109375" style="54" customWidth="1"/>
    <col min="1541" max="1541" width="17.28515625" style="54" customWidth="1"/>
    <col min="1542" max="1792" width="8.85546875" style="54"/>
    <col min="1793" max="1793" width="30.28515625" style="54" customWidth="1"/>
    <col min="1794" max="1794" width="48.7109375" style="54" customWidth="1"/>
    <col min="1795" max="1795" width="8.42578125" style="54" customWidth="1"/>
    <col min="1796" max="1796" width="17.7109375" style="54" customWidth="1"/>
    <col min="1797" max="1797" width="17.28515625" style="54" customWidth="1"/>
    <col min="1798" max="2048" width="8.85546875" style="54"/>
    <col min="2049" max="2049" width="30.28515625" style="54" customWidth="1"/>
    <col min="2050" max="2050" width="48.7109375" style="54" customWidth="1"/>
    <col min="2051" max="2051" width="8.42578125" style="54" customWidth="1"/>
    <col min="2052" max="2052" width="17.7109375" style="54" customWidth="1"/>
    <col min="2053" max="2053" width="17.28515625" style="54" customWidth="1"/>
    <col min="2054" max="2304" width="8.85546875" style="54"/>
    <col min="2305" max="2305" width="30.28515625" style="54" customWidth="1"/>
    <col min="2306" max="2306" width="48.7109375" style="54" customWidth="1"/>
    <col min="2307" max="2307" width="8.42578125" style="54" customWidth="1"/>
    <col min="2308" max="2308" width="17.7109375" style="54" customWidth="1"/>
    <col min="2309" max="2309" width="17.28515625" style="54" customWidth="1"/>
    <col min="2310" max="2560" width="8.85546875" style="54"/>
    <col min="2561" max="2561" width="30.28515625" style="54" customWidth="1"/>
    <col min="2562" max="2562" width="48.7109375" style="54" customWidth="1"/>
    <col min="2563" max="2563" width="8.42578125" style="54" customWidth="1"/>
    <col min="2564" max="2564" width="17.7109375" style="54" customWidth="1"/>
    <col min="2565" max="2565" width="17.28515625" style="54" customWidth="1"/>
    <col min="2566" max="2816" width="8.85546875" style="54"/>
    <col min="2817" max="2817" width="30.28515625" style="54" customWidth="1"/>
    <col min="2818" max="2818" width="48.7109375" style="54" customWidth="1"/>
    <col min="2819" max="2819" width="8.42578125" style="54" customWidth="1"/>
    <col min="2820" max="2820" width="17.7109375" style="54" customWidth="1"/>
    <col min="2821" max="2821" width="17.28515625" style="54" customWidth="1"/>
    <col min="2822" max="3072" width="8.85546875" style="54"/>
    <col min="3073" max="3073" width="30.28515625" style="54" customWidth="1"/>
    <col min="3074" max="3074" width="48.7109375" style="54" customWidth="1"/>
    <col min="3075" max="3075" width="8.42578125" style="54" customWidth="1"/>
    <col min="3076" max="3076" width="17.7109375" style="54" customWidth="1"/>
    <col min="3077" max="3077" width="17.28515625" style="54" customWidth="1"/>
    <col min="3078" max="3328" width="8.85546875" style="54"/>
    <col min="3329" max="3329" width="30.28515625" style="54" customWidth="1"/>
    <col min="3330" max="3330" width="48.7109375" style="54" customWidth="1"/>
    <col min="3331" max="3331" width="8.42578125" style="54" customWidth="1"/>
    <col min="3332" max="3332" width="17.7109375" style="54" customWidth="1"/>
    <col min="3333" max="3333" width="17.28515625" style="54" customWidth="1"/>
    <col min="3334" max="3584" width="8.85546875" style="54"/>
    <col min="3585" max="3585" width="30.28515625" style="54" customWidth="1"/>
    <col min="3586" max="3586" width="48.7109375" style="54" customWidth="1"/>
    <col min="3587" max="3587" width="8.42578125" style="54" customWidth="1"/>
    <col min="3588" max="3588" width="17.7109375" style="54" customWidth="1"/>
    <col min="3589" max="3589" width="17.28515625" style="54" customWidth="1"/>
    <col min="3590" max="3840" width="8.85546875" style="54"/>
    <col min="3841" max="3841" width="30.28515625" style="54" customWidth="1"/>
    <col min="3842" max="3842" width="48.7109375" style="54" customWidth="1"/>
    <col min="3843" max="3843" width="8.42578125" style="54" customWidth="1"/>
    <col min="3844" max="3844" width="17.7109375" style="54" customWidth="1"/>
    <col min="3845" max="3845" width="17.28515625" style="54" customWidth="1"/>
    <col min="3846" max="4096" width="8.85546875" style="54"/>
    <col min="4097" max="4097" width="30.28515625" style="54" customWidth="1"/>
    <col min="4098" max="4098" width="48.7109375" style="54" customWidth="1"/>
    <col min="4099" max="4099" width="8.42578125" style="54" customWidth="1"/>
    <col min="4100" max="4100" width="17.7109375" style="54" customWidth="1"/>
    <col min="4101" max="4101" width="17.28515625" style="54" customWidth="1"/>
    <col min="4102" max="4352" width="8.85546875" style="54"/>
    <col min="4353" max="4353" width="30.28515625" style="54" customWidth="1"/>
    <col min="4354" max="4354" width="48.7109375" style="54" customWidth="1"/>
    <col min="4355" max="4355" width="8.42578125" style="54" customWidth="1"/>
    <col min="4356" max="4356" width="17.7109375" style="54" customWidth="1"/>
    <col min="4357" max="4357" width="17.28515625" style="54" customWidth="1"/>
    <col min="4358" max="4608" width="8.85546875" style="54"/>
    <col min="4609" max="4609" width="30.28515625" style="54" customWidth="1"/>
    <col min="4610" max="4610" width="48.7109375" style="54" customWidth="1"/>
    <col min="4611" max="4611" width="8.42578125" style="54" customWidth="1"/>
    <col min="4612" max="4612" width="17.7109375" style="54" customWidth="1"/>
    <col min="4613" max="4613" width="17.28515625" style="54" customWidth="1"/>
    <col min="4614" max="4864" width="8.85546875" style="54"/>
    <col min="4865" max="4865" width="30.28515625" style="54" customWidth="1"/>
    <col min="4866" max="4866" width="48.7109375" style="54" customWidth="1"/>
    <col min="4867" max="4867" width="8.42578125" style="54" customWidth="1"/>
    <col min="4868" max="4868" width="17.7109375" style="54" customWidth="1"/>
    <col min="4869" max="4869" width="17.28515625" style="54" customWidth="1"/>
    <col min="4870" max="5120" width="8.85546875" style="54"/>
    <col min="5121" max="5121" width="30.28515625" style="54" customWidth="1"/>
    <col min="5122" max="5122" width="48.7109375" style="54" customWidth="1"/>
    <col min="5123" max="5123" width="8.42578125" style="54" customWidth="1"/>
    <col min="5124" max="5124" width="17.7109375" style="54" customWidth="1"/>
    <col min="5125" max="5125" width="17.28515625" style="54" customWidth="1"/>
    <col min="5126" max="5376" width="8.85546875" style="54"/>
    <col min="5377" max="5377" width="30.28515625" style="54" customWidth="1"/>
    <col min="5378" max="5378" width="48.7109375" style="54" customWidth="1"/>
    <col min="5379" max="5379" width="8.42578125" style="54" customWidth="1"/>
    <col min="5380" max="5380" width="17.7109375" style="54" customWidth="1"/>
    <col min="5381" max="5381" width="17.28515625" style="54" customWidth="1"/>
    <col min="5382" max="5632" width="8.85546875" style="54"/>
    <col min="5633" max="5633" width="30.28515625" style="54" customWidth="1"/>
    <col min="5634" max="5634" width="48.7109375" style="54" customWidth="1"/>
    <col min="5635" max="5635" width="8.42578125" style="54" customWidth="1"/>
    <col min="5636" max="5636" width="17.7109375" style="54" customWidth="1"/>
    <col min="5637" max="5637" width="17.28515625" style="54" customWidth="1"/>
    <col min="5638" max="5888" width="8.85546875" style="54"/>
    <col min="5889" max="5889" width="30.28515625" style="54" customWidth="1"/>
    <col min="5890" max="5890" width="48.7109375" style="54" customWidth="1"/>
    <col min="5891" max="5891" width="8.42578125" style="54" customWidth="1"/>
    <col min="5892" max="5892" width="17.7109375" style="54" customWidth="1"/>
    <col min="5893" max="5893" width="17.28515625" style="54" customWidth="1"/>
    <col min="5894" max="6144" width="8.85546875" style="54"/>
    <col min="6145" max="6145" width="30.28515625" style="54" customWidth="1"/>
    <col min="6146" max="6146" width="48.7109375" style="54" customWidth="1"/>
    <col min="6147" max="6147" width="8.42578125" style="54" customWidth="1"/>
    <col min="6148" max="6148" width="17.7109375" style="54" customWidth="1"/>
    <col min="6149" max="6149" width="17.28515625" style="54" customWidth="1"/>
    <col min="6150" max="6400" width="8.85546875" style="54"/>
    <col min="6401" max="6401" width="30.28515625" style="54" customWidth="1"/>
    <col min="6402" max="6402" width="48.7109375" style="54" customWidth="1"/>
    <col min="6403" max="6403" width="8.42578125" style="54" customWidth="1"/>
    <col min="6404" max="6404" width="17.7109375" style="54" customWidth="1"/>
    <col min="6405" max="6405" width="17.28515625" style="54" customWidth="1"/>
    <col min="6406" max="6656" width="8.85546875" style="54"/>
    <col min="6657" max="6657" width="30.28515625" style="54" customWidth="1"/>
    <col min="6658" max="6658" width="48.7109375" style="54" customWidth="1"/>
    <col min="6659" max="6659" width="8.42578125" style="54" customWidth="1"/>
    <col min="6660" max="6660" width="17.7109375" style="54" customWidth="1"/>
    <col min="6661" max="6661" width="17.28515625" style="54" customWidth="1"/>
    <col min="6662" max="6912" width="8.85546875" style="54"/>
    <col min="6913" max="6913" width="30.28515625" style="54" customWidth="1"/>
    <col min="6914" max="6914" width="48.7109375" style="54" customWidth="1"/>
    <col min="6915" max="6915" width="8.42578125" style="54" customWidth="1"/>
    <col min="6916" max="6916" width="17.7109375" style="54" customWidth="1"/>
    <col min="6917" max="6917" width="17.28515625" style="54" customWidth="1"/>
    <col min="6918" max="7168" width="8.85546875" style="54"/>
    <col min="7169" max="7169" width="30.28515625" style="54" customWidth="1"/>
    <col min="7170" max="7170" width="48.7109375" style="54" customWidth="1"/>
    <col min="7171" max="7171" width="8.42578125" style="54" customWidth="1"/>
    <col min="7172" max="7172" width="17.7109375" style="54" customWidth="1"/>
    <col min="7173" max="7173" width="17.28515625" style="54" customWidth="1"/>
    <col min="7174" max="7424" width="8.85546875" style="54"/>
    <col min="7425" max="7425" width="30.28515625" style="54" customWidth="1"/>
    <col min="7426" max="7426" width="48.7109375" style="54" customWidth="1"/>
    <col min="7427" max="7427" width="8.42578125" style="54" customWidth="1"/>
    <col min="7428" max="7428" width="17.7109375" style="54" customWidth="1"/>
    <col min="7429" max="7429" width="17.28515625" style="54" customWidth="1"/>
    <col min="7430" max="7680" width="8.85546875" style="54"/>
    <col min="7681" max="7681" width="30.28515625" style="54" customWidth="1"/>
    <col min="7682" max="7682" width="48.7109375" style="54" customWidth="1"/>
    <col min="7683" max="7683" width="8.42578125" style="54" customWidth="1"/>
    <col min="7684" max="7684" width="17.7109375" style="54" customWidth="1"/>
    <col min="7685" max="7685" width="17.28515625" style="54" customWidth="1"/>
    <col min="7686" max="7936" width="8.85546875" style="54"/>
    <col min="7937" max="7937" width="30.28515625" style="54" customWidth="1"/>
    <col min="7938" max="7938" width="48.7109375" style="54" customWidth="1"/>
    <col min="7939" max="7939" width="8.42578125" style="54" customWidth="1"/>
    <col min="7940" max="7940" width="17.7109375" style="54" customWidth="1"/>
    <col min="7941" max="7941" width="17.28515625" style="54" customWidth="1"/>
    <col min="7942" max="8192" width="8.85546875" style="54"/>
    <col min="8193" max="8193" width="30.28515625" style="54" customWidth="1"/>
    <col min="8194" max="8194" width="48.7109375" style="54" customWidth="1"/>
    <col min="8195" max="8195" width="8.42578125" style="54" customWidth="1"/>
    <col min="8196" max="8196" width="17.7109375" style="54" customWidth="1"/>
    <col min="8197" max="8197" width="17.28515625" style="54" customWidth="1"/>
    <col min="8198" max="8448" width="8.85546875" style="54"/>
    <col min="8449" max="8449" width="30.28515625" style="54" customWidth="1"/>
    <col min="8450" max="8450" width="48.7109375" style="54" customWidth="1"/>
    <col min="8451" max="8451" width="8.42578125" style="54" customWidth="1"/>
    <col min="8452" max="8452" width="17.7109375" style="54" customWidth="1"/>
    <col min="8453" max="8453" width="17.28515625" style="54" customWidth="1"/>
    <col min="8454" max="8704" width="8.85546875" style="54"/>
    <col min="8705" max="8705" width="30.28515625" style="54" customWidth="1"/>
    <col min="8706" max="8706" width="48.7109375" style="54" customWidth="1"/>
    <col min="8707" max="8707" width="8.42578125" style="54" customWidth="1"/>
    <col min="8708" max="8708" width="17.7109375" style="54" customWidth="1"/>
    <col min="8709" max="8709" width="17.28515625" style="54" customWidth="1"/>
    <col min="8710" max="8960" width="8.85546875" style="54"/>
    <col min="8961" max="8961" width="30.28515625" style="54" customWidth="1"/>
    <col min="8962" max="8962" width="48.7109375" style="54" customWidth="1"/>
    <col min="8963" max="8963" width="8.42578125" style="54" customWidth="1"/>
    <col min="8964" max="8964" width="17.7109375" style="54" customWidth="1"/>
    <col min="8965" max="8965" width="17.28515625" style="54" customWidth="1"/>
    <col min="8966" max="9216" width="8.85546875" style="54"/>
    <col min="9217" max="9217" width="30.28515625" style="54" customWidth="1"/>
    <col min="9218" max="9218" width="48.7109375" style="54" customWidth="1"/>
    <col min="9219" max="9219" width="8.42578125" style="54" customWidth="1"/>
    <col min="9220" max="9220" width="17.7109375" style="54" customWidth="1"/>
    <col min="9221" max="9221" width="17.28515625" style="54" customWidth="1"/>
    <col min="9222" max="9472" width="8.85546875" style="54"/>
    <col min="9473" max="9473" width="30.28515625" style="54" customWidth="1"/>
    <col min="9474" max="9474" width="48.7109375" style="54" customWidth="1"/>
    <col min="9475" max="9475" width="8.42578125" style="54" customWidth="1"/>
    <col min="9476" max="9476" width="17.7109375" style="54" customWidth="1"/>
    <col min="9477" max="9477" width="17.28515625" style="54" customWidth="1"/>
    <col min="9478" max="9728" width="8.85546875" style="54"/>
    <col min="9729" max="9729" width="30.28515625" style="54" customWidth="1"/>
    <col min="9730" max="9730" width="48.7109375" style="54" customWidth="1"/>
    <col min="9731" max="9731" width="8.42578125" style="54" customWidth="1"/>
    <col min="9732" max="9732" width="17.7109375" style="54" customWidth="1"/>
    <col min="9733" max="9733" width="17.28515625" style="54" customWidth="1"/>
    <col min="9734" max="9984" width="8.85546875" style="54"/>
    <col min="9985" max="9985" width="30.28515625" style="54" customWidth="1"/>
    <col min="9986" max="9986" width="48.7109375" style="54" customWidth="1"/>
    <col min="9987" max="9987" width="8.42578125" style="54" customWidth="1"/>
    <col min="9988" max="9988" width="17.7109375" style="54" customWidth="1"/>
    <col min="9989" max="9989" width="17.28515625" style="54" customWidth="1"/>
    <col min="9990" max="10240" width="8.85546875" style="54"/>
    <col min="10241" max="10241" width="30.28515625" style="54" customWidth="1"/>
    <col min="10242" max="10242" width="48.7109375" style="54" customWidth="1"/>
    <col min="10243" max="10243" width="8.42578125" style="54" customWidth="1"/>
    <col min="10244" max="10244" width="17.7109375" style="54" customWidth="1"/>
    <col min="10245" max="10245" width="17.28515625" style="54" customWidth="1"/>
    <col min="10246" max="10496" width="8.85546875" style="54"/>
    <col min="10497" max="10497" width="30.28515625" style="54" customWidth="1"/>
    <col min="10498" max="10498" width="48.7109375" style="54" customWidth="1"/>
    <col min="10499" max="10499" width="8.42578125" style="54" customWidth="1"/>
    <col min="10500" max="10500" width="17.7109375" style="54" customWidth="1"/>
    <col min="10501" max="10501" width="17.28515625" style="54" customWidth="1"/>
    <col min="10502" max="10752" width="8.85546875" style="54"/>
    <col min="10753" max="10753" width="30.28515625" style="54" customWidth="1"/>
    <col min="10754" max="10754" width="48.7109375" style="54" customWidth="1"/>
    <col min="10755" max="10755" width="8.42578125" style="54" customWidth="1"/>
    <col min="10756" max="10756" width="17.7109375" style="54" customWidth="1"/>
    <col min="10757" max="10757" width="17.28515625" style="54" customWidth="1"/>
    <col min="10758" max="11008" width="8.85546875" style="54"/>
    <col min="11009" max="11009" width="30.28515625" style="54" customWidth="1"/>
    <col min="11010" max="11010" width="48.7109375" style="54" customWidth="1"/>
    <col min="11011" max="11011" width="8.42578125" style="54" customWidth="1"/>
    <col min="11012" max="11012" width="17.7109375" style="54" customWidth="1"/>
    <col min="11013" max="11013" width="17.28515625" style="54" customWidth="1"/>
    <col min="11014" max="11264" width="8.85546875" style="54"/>
    <col min="11265" max="11265" width="30.28515625" style="54" customWidth="1"/>
    <col min="11266" max="11266" width="48.7109375" style="54" customWidth="1"/>
    <col min="11267" max="11267" width="8.42578125" style="54" customWidth="1"/>
    <col min="11268" max="11268" width="17.7109375" style="54" customWidth="1"/>
    <col min="11269" max="11269" width="17.28515625" style="54" customWidth="1"/>
    <col min="11270" max="11520" width="8.85546875" style="54"/>
    <col min="11521" max="11521" width="30.28515625" style="54" customWidth="1"/>
    <col min="11522" max="11522" width="48.7109375" style="54" customWidth="1"/>
    <col min="11523" max="11523" width="8.42578125" style="54" customWidth="1"/>
    <col min="11524" max="11524" width="17.7109375" style="54" customWidth="1"/>
    <col min="11525" max="11525" width="17.28515625" style="54" customWidth="1"/>
    <col min="11526" max="11776" width="8.85546875" style="54"/>
    <col min="11777" max="11777" width="30.28515625" style="54" customWidth="1"/>
    <col min="11778" max="11778" width="48.7109375" style="54" customWidth="1"/>
    <col min="11779" max="11779" width="8.42578125" style="54" customWidth="1"/>
    <col min="11780" max="11780" width="17.7109375" style="54" customWidth="1"/>
    <col min="11781" max="11781" width="17.28515625" style="54" customWidth="1"/>
    <col min="11782" max="12032" width="8.85546875" style="54"/>
    <col min="12033" max="12033" width="30.28515625" style="54" customWidth="1"/>
    <col min="12034" max="12034" width="48.7109375" style="54" customWidth="1"/>
    <col min="12035" max="12035" width="8.42578125" style="54" customWidth="1"/>
    <col min="12036" max="12036" width="17.7109375" style="54" customWidth="1"/>
    <col min="12037" max="12037" width="17.28515625" style="54" customWidth="1"/>
    <col min="12038" max="12288" width="8.85546875" style="54"/>
    <col min="12289" max="12289" width="30.28515625" style="54" customWidth="1"/>
    <col min="12290" max="12290" width="48.7109375" style="54" customWidth="1"/>
    <col min="12291" max="12291" width="8.42578125" style="54" customWidth="1"/>
    <col min="12292" max="12292" width="17.7109375" style="54" customWidth="1"/>
    <col min="12293" max="12293" width="17.28515625" style="54" customWidth="1"/>
    <col min="12294" max="12544" width="8.85546875" style="54"/>
    <col min="12545" max="12545" width="30.28515625" style="54" customWidth="1"/>
    <col min="12546" max="12546" width="48.7109375" style="54" customWidth="1"/>
    <col min="12547" max="12547" width="8.42578125" style="54" customWidth="1"/>
    <col min="12548" max="12548" width="17.7109375" style="54" customWidth="1"/>
    <col min="12549" max="12549" width="17.28515625" style="54" customWidth="1"/>
    <col min="12550" max="12800" width="8.85546875" style="54"/>
    <col min="12801" max="12801" width="30.28515625" style="54" customWidth="1"/>
    <col min="12802" max="12802" width="48.7109375" style="54" customWidth="1"/>
    <col min="12803" max="12803" width="8.42578125" style="54" customWidth="1"/>
    <col min="12804" max="12804" width="17.7109375" style="54" customWidth="1"/>
    <col min="12805" max="12805" width="17.28515625" style="54" customWidth="1"/>
    <col min="12806" max="13056" width="8.85546875" style="54"/>
    <col min="13057" max="13057" width="30.28515625" style="54" customWidth="1"/>
    <col min="13058" max="13058" width="48.7109375" style="54" customWidth="1"/>
    <col min="13059" max="13059" width="8.42578125" style="54" customWidth="1"/>
    <col min="13060" max="13060" width="17.7109375" style="54" customWidth="1"/>
    <col min="13061" max="13061" width="17.28515625" style="54" customWidth="1"/>
    <col min="13062" max="13312" width="8.85546875" style="54"/>
    <col min="13313" max="13313" width="30.28515625" style="54" customWidth="1"/>
    <col min="13314" max="13314" width="48.7109375" style="54" customWidth="1"/>
    <col min="13315" max="13315" width="8.42578125" style="54" customWidth="1"/>
    <col min="13316" max="13316" width="17.7109375" style="54" customWidth="1"/>
    <col min="13317" max="13317" width="17.28515625" style="54" customWidth="1"/>
    <col min="13318" max="13568" width="8.85546875" style="54"/>
    <col min="13569" max="13569" width="30.28515625" style="54" customWidth="1"/>
    <col min="13570" max="13570" width="48.7109375" style="54" customWidth="1"/>
    <col min="13571" max="13571" width="8.42578125" style="54" customWidth="1"/>
    <col min="13572" max="13572" width="17.7109375" style="54" customWidth="1"/>
    <col min="13573" max="13573" width="17.28515625" style="54" customWidth="1"/>
    <col min="13574" max="13824" width="8.85546875" style="54"/>
    <col min="13825" max="13825" width="30.28515625" style="54" customWidth="1"/>
    <col min="13826" max="13826" width="48.7109375" style="54" customWidth="1"/>
    <col min="13827" max="13827" width="8.42578125" style="54" customWidth="1"/>
    <col min="13828" max="13828" width="17.7109375" style="54" customWidth="1"/>
    <col min="13829" max="13829" width="17.28515625" style="54" customWidth="1"/>
    <col min="13830" max="14080" width="8.85546875" style="54"/>
    <col min="14081" max="14081" width="30.28515625" style="54" customWidth="1"/>
    <col min="14082" max="14082" width="48.7109375" style="54" customWidth="1"/>
    <col min="14083" max="14083" width="8.42578125" style="54" customWidth="1"/>
    <col min="14084" max="14084" width="17.7109375" style="54" customWidth="1"/>
    <col min="14085" max="14085" width="17.28515625" style="54" customWidth="1"/>
    <col min="14086" max="14336" width="8.85546875" style="54"/>
    <col min="14337" max="14337" width="30.28515625" style="54" customWidth="1"/>
    <col min="14338" max="14338" width="48.7109375" style="54" customWidth="1"/>
    <col min="14339" max="14339" width="8.42578125" style="54" customWidth="1"/>
    <col min="14340" max="14340" width="17.7109375" style="54" customWidth="1"/>
    <col min="14341" max="14341" width="17.28515625" style="54" customWidth="1"/>
    <col min="14342" max="14592" width="8.85546875" style="54"/>
    <col min="14593" max="14593" width="30.28515625" style="54" customWidth="1"/>
    <col min="14594" max="14594" width="48.7109375" style="54" customWidth="1"/>
    <col min="14595" max="14595" width="8.42578125" style="54" customWidth="1"/>
    <col min="14596" max="14596" width="17.7109375" style="54" customWidth="1"/>
    <col min="14597" max="14597" width="17.28515625" style="54" customWidth="1"/>
    <col min="14598" max="14848" width="8.85546875" style="54"/>
    <col min="14849" max="14849" width="30.28515625" style="54" customWidth="1"/>
    <col min="14850" max="14850" width="48.7109375" style="54" customWidth="1"/>
    <col min="14851" max="14851" width="8.42578125" style="54" customWidth="1"/>
    <col min="14852" max="14852" width="17.7109375" style="54" customWidth="1"/>
    <col min="14853" max="14853" width="17.28515625" style="54" customWidth="1"/>
    <col min="14854" max="15104" width="8.85546875" style="54"/>
    <col min="15105" max="15105" width="30.28515625" style="54" customWidth="1"/>
    <col min="15106" max="15106" width="48.7109375" style="54" customWidth="1"/>
    <col min="15107" max="15107" width="8.42578125" style="54" customWidth="1"/>
    <col min="15108" max="15108" width="17.7109375" style="54" customWidth="1"/>
    <col min="15109" max="15109" width="17.28515625" style="54" customWidth="1"/>
    <col min="15110" max="15360" width="8.85546875" style="54"/>
    <col min="15361" max="15361" width="30.28515625" style="54" customWidth="1"/>
    <col min="15362" max="15362" width="48.7109375" style="54" customWidth="1"/>
    <col min="15363" max="15363" width="8.42578125" style="54" customWidth="1"/>
    <col min="15364" max="15364" width="17.7109375" style="54" customWidth="1"/>
    <col min="15365" max="15365" width="17.28515625" style="54" customWidth="1"/>
    <col min="15366" max="15616" width="8.85546875" style="54"/>
    <col min="15617" max="15617" width="30.28515625" style="54" customWidth="1"/>
    <col min="15618" max="15618" width="48.7109375" style="54" customWidth="1"/>
    <col min="15619" max="15619" width="8.42578125" style="54" customWidth="1"/>
    <col min="15620" max="15620" width="17.7109375" style="54" customWidth="1"/>
    <col min="15621" max="15621" width="17.28515625" style="54" customWidth="1"/>
    <col min="15622" max="15872" width="8.85546875" style="54"/>
    <col min="15873" max="15873" width="30.28515625" style="54" customWidth="1"/>
    <col min="15874" max="15874" width="48.7109375" style="54" customWidth="1"/>
    <col min="15875" max="15875" width="8.42578125" style="54" customWidth="1"/>
    <col min="15876" max="15876" width="17.7109375" style="54" customWidth="1"/>
    <col min="15877" max="15877" width="17.28515625" style="54" customWidth="1"/>
    <col min="15878" max="16128" width="8.85546875" style="54"/>
    <col min="16129" max="16129" width="30.28515625" style="54" customWidth="1"/>
    <col min="16130" max="16130" width="48.7109375" style="54" customWidth="1"/>
    <col min="16131" max="16131" width="8.42578125" style="54" customWidth="1"/>
    <col min="16132" max="16132" width="17.7109375" style="54" customWidth="1"/>
    <col min="16133" max="16133" width="17.28515625" style="54" customWidth="1"/>
    <col min="16134" max="16384" width="8.85546875" style="54"/>
  </cols>
  <sheetData>
    <row r="1" spans="1:5" ht="15.75" x14ac:dyDescent="0.25">
      <c r="A1" s="4" t="s">
        <v>163</v>
      </c>
      <c r="B1" s="111"/>
      <c r="C1" s="111"/>
      <c r="D1" s="56"/>
      <c r="E1" s="56"/>
    </row>
    <row r="2" spans="1:5" x14ac:dyDescent="0.2">
      <c r="A2" s="111"/>
      <c r="B2" s="111"/>
      <c r="C2" s="111"/>
      <c r="D2" s="56"/>
      <c r="E2" s="56"/>
    </row>
    <row r="3" spans="1:5" ht="26.25" x14ac:dyDescent="0.4">
      <c r="A3" s="4" t="s">
        <v>76</v>
      </c>
      <c r="B3" s="53" t="s">
        <v>92</v>
      </c>
      <c r="C3" s="111"/>
      <c r="D3" s="56"/>
      <c r="E3" s="56"/>
    </row>
    <row r="4" spans="1:5" ht="15.75" x14ac:dyDescent="0.25">
      <c r="A4" s="4" t="s">
        <v>77</v>
      </c>
      <c r="B4" s="112">
        <v>133220032</v>
      </c>
      <c r="C4" s="111"/>
      <c r="D4" s="56"/>
      <c r="E4" s="56"/>
    </row>
    <row r="5" spans="1:5" ht="13.5" thickBot="1" x14ac:dyDescent="0.25">
      <c r="A5" s="111"/>
      <c r="B5" s="111"/>
      <c r="C5" s="111"/>
    </row>
    <row r="6" spans="1:5" x14ac:dyDescent="0.2">
      <c r="A6" s="113" t="s">
        <v>8</v>
      </c>
      <c r="B6" s="113" t="s">
        <v>78</v>
      </c>
      <c r="C6" s="114" t="s">
        <v>74</v>
      </c>
    </row>
    <row r="7" spans="1:5" ht="13.5" thickBot="1" x14ac:dyDescent="0.25">
      <c r="A7" s="115"/>
      <c r="B7" s="115" t="s">
        <v>79</v>
      </c>
      <c r="C7" s="116" t="s">
        <v>12</v>
      </c>
    </row>
    <row r="8" spans="1:5" ht="25.5" x14ac:dyDescent="0.2">
      <c r="A8" s="117" t="s">
        <v>80</v>
      </c>
      <c r="B8" s="118" t="s">
        <v>124</v>
      </c>
      <c r="C8" s="119"/>
    </row>
    <row r="9" spans="1:5" x14ac:dyDescent="0.2">
      <c r="A9" s="120" t="s">
        <v>125</v>
      </c>
      <c r="B9" s="121" t="s">
        <v>152</v>
      </c>
      <c r="C9" s="122">
        <f>'PS 1.položkový rozpočet'!H20</f>
        <v>0</v>
      </c>
    </row>
    <row r="10" spans="1:5" x14ac:dyDescent="0.2">
      <c r="A10" s="120"/>
      <c r="B10" s="121" t="s">
        <v>153</v>
      </c>
      <c r="C10" s="122">
        <f>'PS 1.položkový rozpočet'!H67</f>
        <v>0</v>
      </c>
    </row>
    <row r="11" spans="1:5" x14ac:dyDescent="0.2">
      <c r="A11" s="120"/>
      <c r="B11" s="123" t="s">
        <v>154</v>
      </c>
      <c r="C11" s="122">
        <f>'PS 1.položkový rozpočet'!H75</f>
        <v>0</v>
      </c>
    </row>
    <row r="12" spans="1:5" ht="13.5" thickBot="1" x14ac:dyDescent="0.25">
      <c r="A12" s="124"/>
      <c r="B12" s="125"/>
      <c r="C12" s="126"/>
    </row>
    <row r="13" spans="1:5" ht="13.5" thickBot="1" x14ac:dyDescent="0.25">
      <c r="A13" s="124"/>
      <c r="B13" s="127" t="s">
        <v>1</v>
      </c>
      <c r="C13" s="128">
        <f>SUM(C9:C12)</f>
        <v>0</v>
      </c>
    </row>
    <row r="14" spans="1:5" ht="25.5" x14ac:dyDescent="0.2">
      <c r="A14" s="129" t="s">
        <v>157</v>
      </c>
      <c r="B14" s="118" t="s">
        <v>124</v>
      </c>
      <c r="C14" s="119"/>
      <c r="D14" s="57"/>
    </row>
    <row r="15" spans="1:5" ht="12.75" customHeight="1" x14ac:dyDescent="0.2">
      <c r="A15" s="130"/>
      <c r="B15" s="131" t="s">
        <v>155</v>
      </c>
      <c r="C15" s="122">
        <f>'vedlejší a ostatní náklady VON'!H21</f>
        <v>0</v>
      </c>
      <c r="D15" s="57"/>
    </row>
    <row r="16" spans="1:5" x14ac:dyDescent="0.2">
      <c r="A16" s="130"/>
      <c r="B16" s="131" t="s">
        <v>156</v>
      </c>
      <c r="C16" s="122">
        <f>'vedlejší a ostatní náklady VON'!H24</f>
        <v>0</v>
      </c>
      <c r="D16" s="57"/>
    </row>
    <row r="17" spans="1:4" ht="13.5" thickBot="1" x14ac:dyDescent="0.25">
      <c r="A17" s="132"/>
      <c r="B17" s="133"/>
      <c r="C17" s="134"/>
      <c r="D17" s="57"/>
    </row>
    <row r="18" spans="1:4" ht="13.5" thickBot="1" x14ac:dyDescent="0.25">
      <c r="A18" s="135"/>
      <c r="B18" s="127" t="s">
        <v>1</v>
      </c>
      <c r="C18" s="128">
        <f>SUM(C15:C17)</f>
        <v>0</v>
      </c>
      <c r="D18" s="57"/>
    </row>
    <row r="19" spans="1:4" ht="13.5" thickBot="1" x14ac:dyDescent="0.25">
      <c r="A19" s="136"/>
      <c r="B19" s="137"/>
      <c r="C19" s="138"/>
      <c r="D19" s="57"/>
    </row>
    <row r="20" spans="1:4" ht="21" thickBot="1" x14ac:dyDescent="0.35">
      <c r="A20" s="139" t="s">
        <v>3</v>
      </c>
      <c r="B20" s="140"/>
      <c r="C20" s="141">
        <f>C13+C18</f>
        <v>0</v>
      </c>
      <c r="D20" s="57"/>
    </row>
    <row r="21" spans="1:4" ht="15" x14ac:dyDescent="0.2">
      <c r="A21" s="142"/>
      <c r="B21" s="143"/>
      <c r="C21" s="144"/>
      <c r="D21" s="57"/>
    </row>
    <row r="22" spans="1:4" ht="15" x14ac:dyDescent="0.2">
      <c r="A22" s="145" t="s">
        <v>81</v>
      </c>
      <c r="B22" s="143"/>
      <c r="C22" s="144"/>
      <c r="D22" s="57"/>
    </row>
    <row r="23" spans="1:4" ht="15" x14ac:dyDescent="0.2">
      <c r="A23" s="142"/>
      <c r="B23" s="143"/>
      <c r="C23" s="144"/>
      <c r="D23" s="57"/>
    </row>
    <row r="24" spans="1:4" ht="13.5" thickBot="1" x14ac:dyDescent="0.25">
      <c r="A24" s="146"/>
      <c r="B24" s="147"/>
      <c r="C24" s="148"/>
      <c r="D24" s="57"/>
    </row>
    <row r="25" spans="1:4" ht="21" thickBot="1" x14ac:dyDescent="0.35">
      <c r="A25" s="139" t="s">
        <v>82</v>
      </c>
      <c r="B25" s="149">
        <v>0.21</v>
      </c>
      <c r="C25" s="141">
        <f>B25*C20</f>
        <v>0</v>
      </c>
      <c r="D25" s="57"/>
    </row>
    <row r="26" spans="1:4" ht="21" thickBot="1" x14ac:dyDescent="0.35">
      <c r="A26" s="150" t="s">
        <v>83</v>
      </c>
      <c r="B26" s="151"/>
      <c r="C26" s="152">
        <f>C20+C25</f>
        <v>0</v>
      </c>
      <c r="D26" s="57"/>
    </row>
    <row r="27" spans="1:4" x14ac:dyDescent="0.2">
      <c r="D27" s="57"/>
    </row>
    <row r="28" spans="1:4" x14ac:dyDescent="0.2">
      <c r="D28" s="57"/>
    </row>
    <row r="29" spans="1:4" x14ac:dyDescent="0.2">
      <c r="D29" s="57"/>
    </row>
    <row r="30" spans="1:4" x14ac:dyDescent="0.2">
      <c r="D30" s="57"/>
    </row>
    <row r="31" spans="1:4" x14ac:dyDescent="0.2">
      <c r="D31" s="57"/>
    </row>
    <row r="32" spans="1:4" x14ac:dyDescent="0.2">
      <c r="D32" s="57"/>
    </row>
    <row r="33" spans="4:4" x14ac:dyDescent="0.2">
      <c r="D33" s="57"/>
    </row>
    <row r="34" spans="4:4" x14ac:dyDescent="0.2">
      <c r="D34" s="57"/>
    </row>
    <row r="35" spans="4:4" x14ac:dyDescent="0.2">
      <c r="D35" s="57"/>
    </row>
    <row r="36" spans="4:4" x14ac:dyDescent="0.2">
      <c r="D36" s="57"/>
    </row>
    <row r="37" spans="4:4" x14ac:dyDescent="0.2">
      <c r="D37" s="57"/>
    </row>
    <row r="38" spans="4:4" x14ac:dyDescent="0.2">
      <c r="D38" s="57"/>
    </row>
    <row r="39" spans="4:4" x14ac:dyDescent="0.2">
      <c r="D39" s="57"/>
    </row>
    <row r="40" spans="4:4" x14ac:dyDescent="0.2">
      <c r="D40" s="57"/>
    </row>
    <row r="41" spans="4:4" x14ac:dyDescent="0.2">
      <c r="D41" s="57"/>
    </row>
    <row r="42" spans="4:4" x14ac:dyDescent="0.2">
      <c r="D42" s="57"/>
    </row>
    <row r="43" spans="4:4" x14ac:dyDescent="0.2">
      <c r="D43" s="57"/>
    </row>
    <row r="44" spans="4:4" x14ac:dyDescent="0.2">
      <c r="D44" s="57"/>
    </row>
    <row r="45" spans="4:4" x14ac:dyDescent="0.2">
      <c r="D45" s="57"/>
    </row>
    <row r="46" spans="4:4" x14ac:dyDescent="0.2">
      <c r="D46" s="57"/>
    </row>
    <row r="47" spans="4:4" x14ac:dyDescent="0.2">
      <c r="D47" s="57"/>
    </row>
    <row r="48" spans="4:4" x14ac:dyDescent="0.2">
      <c r="D48" s="57"/>
    </row>
    <row r="49" spans="4:4" x14ac:dyDescent="0.2">
      <c r="D49" s="57"/>
    </row>
    <row r="50" spans="4:4" x14ac:dyDescent="0.2">
      <c r="D50" s="57"/>
    </row>
    <row r="51" spans="4:4" x14ac:dyDescent="0.2">
      <c r="D51" s="57"/>
    </row>
    <row r="52" spans="4:4" x14ac:dyDescent="0.2">
      <c r="D52" s="57"/>
    </row>
    <row r="53" spans="4:4" x14ac:dyDescent="0.2">
      <c r="D53" s="57"/>
    </row>
    <row r="54" spans="4:4" x14ac:dyDescent="0.2">
      <c r="D54" s="57"/>
    </row>
    <row r="55" spans="4:4" x14ac:dyDescent="0.2">
      <c r="D55" s="57"/>
    </row>
    <row r="56" spans="4:4" x14ac:dyDescent="0.2">
      <c r="D56" s="57"/>
    </row>
    <row r="57" spans="4:4" x14ac:dyDescent="0.2">
      <c r="D57" s="57"/>
    </row>
    <row r="58" spans="4:4" x14ac:dyDescent="0.2">
      <c r="D58" s="57"/>
    </row>
    <row r="59" spans="4:4" x14ac:dyDescent="0.2">
      <c r="D59" s="57"/>
    </row>
    <row r="60" spans="4:4" x14ac:dyDescent="0.2">
      <c r="D60" s="57"/>
    </row>
    <row r="61" spans="4:4" x14ac:dyDescent="0.2">
      <c r="D61" s="57"/>
    </row>
    <row r="62" spans="4:4" x14ac:dyDescent="0.2">
      <c r="D62" s="57"/>
    </row>
    <row r="63" spans="4:4" x14ac:dyDescent="0.2">
      <c r="D63" s="57"/>
    </row>
    <row r="64" spans="4:4" x14ac:dyDescent="0.2">
      <c r="D64" s="57"/>
    </row>
    <row r="65" spans="4:4" ht="12.75" customHeight="1" x14ac:dyDescent="0.2">
      <c r="D65" s="57"/>
    </row>
    <row r="66" spans="4:4" x14ac:dyDescent="0.2">
      <c r="D66" s="57"/>
    </row>
    <row r="67" spans="4:4" x14ac:dyDescent="0.2">
      <c r="D67" s="57"/>
    </row>
    <row r="68" spans="4:4" x14ac:dyDescent="0.2">
      <c r="D68" s="57"/>
    </row>
    <row r="69" spans="4:4" x14ac:dyDescent="0.2">
      <c r="D69" s="57"/>
    </row>
    <row r="70" spans="4:4" x14ac:dyDescent="0.2">
      <c r="D70" s="57"/>
    </row>
    <row r="71" spans="4:4" x14ac:dyDescent="0.2">
      <c r="D71" s="57"/>
    </row>
    <row r="72" spans="4:4" ht="12.75" customHeight="1" x14ac:dyDescent="0.2">
      <c r="D72" s="57"/>
    </row>
    <row r="73" spans="4:4" x14ac:dyDescent="0.2">
      <c r="D73" s="57"/>
    </row>
    <row r="74" spans="4:4" x14ac:dyDescent="0.2">
      <c r="D74" s="57"/>
    </row>
    <row r="75" spans="4:4" x14ac:dyDescent="0.2">
      <c r="D75" s="57"/>
    </row>
    <row r="76" spans="4:4" x14ac:dyDescent="0.2">
      <c r="D76" s="57"/>
    </row>
    <row r="77" spans="4:4" x14ac:dyDescent="0.2">
      <c r="D77" s="57"/>
    </row>
    <row r="78" spans="4:4" x14ac:dyDescent="0.2">
      <c r="D78" s="57"/>
    </row>
    <row r="79" spans="4:4" x14ac:dyDescent="0.2">
      <c r="D79" s="57"/>
    </row>
    <row r="80" spans="4:4" x14ac:dyDescent="0.2">
      <c r="D80" s="57"/>
    </row>
    <row r="81" spans="4:4" x14ac:dyDescent="0.2">
      <c r="D81" s="57"/>
    </row>
    <row r="82" spans="4:4" x14ac:dyDescent="0.2">
      <c r="D82" s="57"/>
    </row>
    <row r="83" spans="4:4" x14ac:dyDescent="0.2">
      <c r="D83" s="57"/>
    </row>
    <row r="84" spans="4:4" x14ac:dyDescent="0.2">
      <c r="D84" s="57"/>
    </row>
    <row r="85" spans="4:4" x14ac:dyDescent="0.2">
      <c r="D85" s="57"/>
    </row>
    <row r="86" spans="4:4" x14ac:dyDescent="0.2">
      <c r="D86" s="57"/>
    </row>
    <row r="87" spans="4:4" x14ac:dyDescent="0.2">
      <c r="D87" s="57"/>
    </row>
    <row r="88" spans="4:4" x14ac:dyDescent="0.2">
      <c r="D88" s="57"/>
    </row>
    <row r="89" spans="4:4" x14ac:dyDescent="0.2">
      <c r="D89" s="57"/>
    </row>
    <row r="90" spans="4:4" x14ac:dyDescent="0.2">
      <c r="D90" s="57"/>
    </row>
    <row r="91" spans="4:4" x14ac:dyDescent="0.2">
      <c r="D91" s="57"/>
    </row>
    <row r="92" spans="4:4" x14ac:dyDescent="0.2">
      <c r="D92" s="57"/>
    </row>
    <row r="93" spans="4:4" x14ac:dyDescent="0.2">
      <c r="D93" s="57"/>
    </row>
    <row r="94" spans="4:4" x14ac:dyDescent="0.2">
      <c r="D94" s="57"/>
    </row>
    <row r="95" spans="4:4" x14ac:dyDescent="0.2">
      <c r="D95" s="57"/>
    </row>
    <row r="96" spans="4:4" x14ac:dyDescent="0.2">
      <c r="D96" s="57"/>
    </row>
    <row r="97" spans="4:4" x14ac:dyDescent="0.2">
      <c r="D97" s="57"/>
    </row>
    <row r="98" spans="4:4" x14ac:dyDescent="0.2">
      <c r="D98" s="57"/>
    </row>
    <row r="99" spans="4:4" x14ac:dyDescent="0.2">
      <c r="D99" s="57"/>
    </row>
    <row r="100" spans="4:4" x14ac:dyDescent="0.2">
      <c r="D100" s="57"/>
    </row>
    <row r="101" spans="4:4" x14ac:dyDescent="0.2">
      <c r="D101" s="57"/>
    </row>
    <row r="102" spans="4:4" ht="12.75" customHeight="1" x14ac:dyDescent="0.2">
      <c r="D102" s="57"/>
    </row>
    <row r="103" spans="4:4" x14ac:dyDescent="0.2">
      <c r="D103" s="57"/>
    </row>
    <row r="104" spans="4:4" x14ac:dyDescent="0.2">
      <c r="D104" s="57"/>
    </row>
    <row r="105" spans="4:4" x14ac:dyDescent="0.2">
      <c r="D105" s="57"/>
    </row>
    <row r="106" spans="4:4" x14ac:dyDescent="0.2">
      <c r="D106" s="57"/>
    </row>
    <row r="107" spans="4:4" x14ac:dyDescent="0.2">
      <c r="D107" s="57"/>
    </row>
    <row r="108" spans="4:4" x14ac:dyDescent="0.2">
      <c r="D108" s="57"/>
    </row>
    <row r="109" spans="4:4" x14ac:dyDescent="0.2">
      <c r="D109" s="57"/>
    </row>
    <row r="110" spans="4:4" x14ac:dyDescent="0.2">
      <c r="D110" s="57"/>
    </row>
    <row r="111" spans="4:4" x14ac:dyDescent="0.2">
      <c r="D111" s="57"/>
    </row>
    <row r="112" spans="4:4" ht="12.75" customHeight="1" x14ac:dyDescent="0.2">
      <c r="D112" s="57"/>
    </row>
    <row r="113" spans="4:4" x14ac:dyDescent="0.2">
      <c r="D113" s="57"/>
    </row>
    <row r="114" spans="4:4" x14ac:dyDescent="0.2">
      <c r="D114" s="57"/>
    </row>
    <row r="115" spans="4:4" x14ac:dyDescent="0.2">
      <c r="D115" s="57"/>
    </row>
    <row r="116" spans="4:4" x14ac:dyDescent="0.2">
      <c r="D116" s="57"/>
    </row>
    <row r="117" spans="4:4" x14ac:dyDescent="0.2">
      <c r="D117" s="57"/>
    </row>
    <row r="118" spans="4:4" x14ac:dyDescent="0.2">
      <c r="D118" s="57"/>
    </row>
    <row r="119" spans="4:4" x14ac:dyDescent="0.2">
      <c r="D119" s="57"/>
    </row>
    <row r="120" spans="4:4" x14ac:dyDescent="0.2">
      <c r="D120" s="57"/>
    </row>
    <row r="121" spans="4:4" x14ac:dyDescent="0.2">
      <c r="D121" s="57"/>
    </row>
    <row r="122" spans="4:4" ht="15" customHeight="1" x14ac:dyDescent="0.2">
      <c r="D122" s="57"/>
    </row>
    <row r="123" spans="4:4" ht="15" customHeight="1" x14ac:dyDescent="0.2">
      <c r="D123" s="57"/>
    </row>
    <row r="124" spans="4:4" x14ac:dyDescent="0.2">
      <c r="D124" s="57"/>
    </row>
    <row r="125" spans="4:4" x14ac:dyDescent="0.2">
      <c r="D125" s="57"/>
    </row>
    <row r="126" spans="4:4" x14ac:dyDescent="0.2">
      <c r="D126" s="57"/>
    </row>
    <row r="127" spans="4:4" x14ac:dyDescent="0.2">
      <c r="D127" s="57"/>
    </row>
    <row r="128" spans="4:4" x14ac:dyDescent="0.2">
      <c r="D128" s="57"/>
    </row>
    <row r="129" spans="4:4" x14ac:dyDescent="0.2">
      <c r="D129" s="57"/>
    </row>
    <row r="130" spans="4:4" x14ac:dyDescent="0.2">
      <c r="D130" s="57"/>
    </row>
    <row r="131" spans="4:4" x14ac:dyDescent="0.2">
      <c r="D131" s="57"/>
    </row>
    <row r="132" spans="4:4" x14ac:dyDescent="0.2">
      <c r="D132" s="57"/>
    </row>
    <row r="133" spans="4:4" x14ac:dyDescent="0.2">
      <c r="D133" s="57"/>
    </row>
    <row r="134" spans="4:4" x14ac:dyDescent="0.2">
      <c r="D134" s="57"/>
    </row>
    <row r="135" spans="4:4" x14ac:dyDescent="0.2">
      <c r="D135" s="57"/>
    </row>
    <row r="136" spans="4:4" x14ac:dyDescent="0.2">
      <c r="D136" s="57"/>
    </row>
    <row r="137" spans="4:4" x14ac:dyDescent="0.2">
      <c r="D137" s="57"/>
    </row>
    <row r="138" spans="4:4" x14ac:dyDescent="0.2">
      <c r="D138" s="57"/>
    </row>
    <row r="139" spans="4:4" x14ac:dyDescent="0.2">
      <c r="D139" s="57"/>
    </row>
    <row r="140" spans="4:4" x14ac:dyDescent="0.2">
      <c r="D140" s="57"/>
    </row>
    <row r="141" spans="4:4" x14ac:dyDescent="0.2">
      <c r="D141" s="57"/>
    </row>
    <row r="142" spans="4:4" x14ac:dyDescent="0.2">
      <c r="D142" s="57"/>
    </row>
    <row r="143" spans="4:4" x14ac:dyDescent="0.2">
      <c r="D143" s="57"/>
    </row>
    <row r="144" spans="4:4" x14ac:dyDescent="0.2">
      <c r="D144" s="57"/>
    </row>
    <row r="145" spans="4:4" x14ac:dyDescent="0.2">
      <c r="D145" s="57"/>
    </row>
    <row r="146" spans="4:4" x14ac:dyDescent="0.2">
      <c r="D146" s="57"/>
    </row>
    <row r="147" spans="4:4" x14ac:dyDescent="0.2">
      <c r="D147" s="57"/>
    </row>
    <row r="148" spans="4:4" x14ac:dyDescent="0.2">
      <c r="D148" s="57"/>
    </row>
    <row r="149" spans="4:4" x14ac:dyDescent="0.2">
      <c r="D149" s="57"/>
    </row>
    <row r="150" spans="4:4" x14ac:dyDescent="0.2">
      <c r="D150" s="57"/>
    </row>
    <row r="151" spans="4:4" x14ac:dyDescent="0.2">
      <c r="D151" s="57"/>
    </row>
    <row r="152" spans="4:4" x14ac:dyDescent="0.2">
      <c r="D152" s="57"/>
    </row>
    <row r="153" spans="4:4" x14ac:dyDescent="0.2">
      <c r="D153" s="57"/>
    </row>
    <row r="154" spans="4:4" x14ac:dyDescent="0.2">
      <c r="D154" s="57"/>
    </row>
    <row r="155" spans="4:4" x14ac:dyDescent="0.2">
      <c r="D155" s="57"/>
    </row>
    <row r="156" spans="4:4" x14ac:dyDescent="0.2">
      <c r="D156" s="57"/>
    </row>
    <row r="157" spans="4:4" x14ac:dyDescent="0.2">
      <c r="D157" s="57"/>
    </row>
    <row r="158" spans="4:4" x14ac:dyDescent="0.2">
      <c r="D158" s="57"/>
    </row>
    <row r="159" spans="4:4" x14ac:dyDescent="0.2">
      <c r="D159" s="57"/>
    </row>
    <row r="160" spans="4:4" x14ac:dyDescent="0.2">
      <c r="D160" s="57"/>
    </row>
    <row r="161" spans="4:4" x14ac:dyDescent="0.2">
      <c r="D161" s="57"/>
    </row>
    <row r="162" spans="4:4" x14ac:dyDescent="0.2">
      <c r="D162" s="57"/>
    </row>
    <row r="163" spans="4:4" x14ac:dyDescent="0.2">
      <c r="D163" s="57"/>
    </row>
    <row r="164" spans="4:4" x14ac:dyDescent="0.2">
      <c r="D164" s="57"/>
    </row>
    <row r="165" spans="4:4" x14ac:dyDescent="0.2">
      <c r="D165" s="57"/>
    </row>
    <row r="166" spans="4:4" x14ac:dyDescent="0.2">
      <c r="D166" s="57"/>
    </row>
    <row r="167" spans="4:4" x14ac:dyDescent="0.2">
      <c r="D167" s="57"/>
    </row>
    <row r="168" spans="4:4" x14ac:dyDescent="0.2">
      <c r="D168" s="57"/>
    </row>
    <row r="169" spans="4:4" x14ac:dyDescent="0.2">
      <c r="D169" s="57"/>
    </row>
    <row r="170" spans="4:4" x14ac:dyDescent="0.2">
      <c r="D170" s="57"/>
    </row>
    <row r="171" spans="4:4" x14ac:dyDescent="0.2">
      <c r="D171" s="57"/>
    </row>
    <row r="172" spans="4:4" x14ac:dyDescent="0.2">
      <c r="D172" s="57"/>
    </row>
    <row r="173" spans="4:4" x14ac:dyDescent="0.2">
      <c r="D173" s="57"/>
    </row>
    <row r="174" spans="4:4" x14ac:dyDescent="0.2">
      <c r="D174" s="57"/>
    </row>
    <row r="175" spans="4:4" x14ac:dyDescent="0.2">
      <c r="D175" s="57"/>
    </row>
    <row r="176" spans="4:4" x14ac:dyDescent="0.2">
      <c r="D176" s="57"/>
    </row>
    <row r="177" spans="4:4" x14ac:dyDescent="0.2">
      <c r="D177" s="57"/>
    </row>
    <row r="178" spans="4:4" x14ac:dyDescent="0.2">
      <c r="D178" s="57"/>
    </row>
    <row r="179" spans="4:4" x14ac:dyDescent="0.2">
      <c r="D179" s="57"/>
    </row>
    <row r="180" spans="4:4" x14ac:dyDescent="0.2">
      <c r="D180" s="57"/>
    </row>
    <row r="181" spans="4:4" x14ac:dyDescent="0.2">
      <c r="D181" s="57"/>
    </row>
    <row r="182" spans="4:4" x14ac:dyDescent="0.2">
      <c r="D182" s="57"/>
    </row>
    <row r="183" spans="4:4" x14ac:dyDescent="0.2">
      <c r="D183" s="57"/>
    </row>
    <row r="184" spans="4:4" x14ac:dyDescent="0.2">
      <c r="D184" s="57"/>
    </row>
    <row r="185" spans="4:4" x14ac:dyDescent="0.2">
      <c r="D185" s="57"/>
    </row>
    <row r="186" spans="4:4" x14ac:dyDescent="0.2">
      <c r="D186" s="57"/>
    </row>
    <row r="187" spans="4:4" x14ac:dyDescent="0.2">
      <c r="D187" s="57"/>
    </row>
    <row r="188" spans="4:4" x14ac:dyDescent="0.2">
      <c r="D188" s="57"/>
    </row>
    <row r="189" spans="4:4" x14ac:dyDescent="0.2">
      <c r="D189" s="57"/>
    </row>
  </sheetData>
  <pageMargins left="0.78740157480314965" right="0.39370078740157483" top="0.59055118110236227" bottom="0.59055118110236227" header="0.51181102362204722" footer="0.51181102362204722"/>
  <pageSetup paperSize="9" scale="75" fitToHeight="3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view="pageBreakPreview" zoomScaleNormal="75" zoomScaleSheetLayoutView="100" workbookViewId="0">
      <pane xSplit="1" ySplit="9" topLeftCell="B10" activePane="bottomRight" state="frozen"/>
      <selection pane="topRight" activeCell="B1" sqref="B1"/>
      <selection pane="bottomLeft" activeCell="A7" sqref="A7"/>
      <selection pane="bottomRight" activeCell="L27" sqref="L27"/>
    </sheetView>
  </sheetViews>
  <sheetFormatPr defaultRowHeight="12.75" x14ac:dyDescent="0.2"/>
  <cols>
    <col min="1" max="1" width="21.7109375" style="83" customWidth="1"/>
    <col min="2" max="2" width="7.7109375" style="83" customWidth="1"/>
    <col min="3" max="3" width="14.7109375" style="83" customWidth="1"/>
    <col min="4" max="4" width="60.7109375" style="62" customWidth="1"/>
    <col min="5" max="5" width="7.7109375" style="49" customWidth="1"/>
    <col min="6" max="6" width="15.7109375" style="81" customWidth="1"/>
    <col min="7" max="7" width="12.7109375" style="62" customWidth="1"/>
    <col min="8" max="8" width="17.7109375" style="62" customWidth="1"/>
    <col min="9" max="16384" width="9.140625" style="62"/>
  </cols>
  <sheetData>
    <row r="1" spans="1:10" ht="15.75" x14ac:dyDescent="0.25">
      <c r="A1" s="153" t="s">
        <v>84</v>
      </c>
    </row>
    <row r="3" spans="1:10" ht="26.25" x14ac:dyDescent="0.4">
      <c r="A3" s="53" t="s">
        <v>92</v>
      </c>
      <c r="B3" s="53"/>
      <c r="C3" s="53"/>
      <c r="G3" s="82"/>
    </row>
    <row r="4" spans="1:10" ht="15.75" x14ac:dyDescent="0.25">
      <c r="A4" s="154" t="s">
        <v>85</v>
      </c>
      <c r="B4" s="61"/>
      <c r="C4" s="61"/>
    </row>
    <row r="5" spans="1:10" ht="15.75" x14ac:dyDescent="0.25">
      <c r="A5" s="4" t="s">
        <v>86</v>
      </c>
      <c r="B5" s="61"/>
      <c r="C5" s="61"/>
    </row>
    <row r="6" spans="1:10" ht="13.5" thickBot="1" x14ac:dyDescent="0.25"/>
    <row r="7" spans="1:10" ht="13.5" thickBot="1" x14ac:dyDescent="0.25">
      <c r="A7" s="84" t="s">
        <v>8</v>
      </c>
      <c r="B7" s="23" t="s">
        <v>18</v>
      </c>
      <c r="C7" s="23" t="s">
        <v>20</v>
      </c>
      <c r="D7" s="85" t="s">
        <v>9</v>
      </c>
      <c r="E7" s="267" t="s">
        <v>74</v>
      </c>
      <c r="F7" s="268"/>
      <c r="G7" s="268"/>
      <c r="H7" s="269"/>
    </row>
    <row r="8" spans="1:10" x14ac:dyDescent="0.2">
      <c r="A8" s="86"/>
      <c r="B8" s="26" t="s">
        <v>19</v>
      </c>
      <c r="C8" s="26" t="s">
        <v>21</v>
      </c>
      <c r="D8" s="87"/>
      <c r="E8" s="22" t="s">
        <v>59</v>
      </c>
      <c r="F8" s="88" t="s">
        <v>4</v>
      </c>
      <c r="G8" s="22" t="s">
        <v>2</v>
      </c>
      <c r="H8" s="22" t="s">
        <v>10</v>
      </c>
    </row>
    <row r="9" spans="1:10" ht="13.5" thickBot="1" x14ac:dyDescent="0.25">
      <c r="A9" s="89"/>
      <c r="B9" s="90"/>
      <c r="C9" s="90"/>
      <c r="D9" s="91"/>
      <c r="E9" s="92" t="s">
        <v>60</v>
      </c>
      <c r="F9" s="17"/>
      <c r="G9" s="92" t="s">
        <v>12</v>
      </c>
      <c r="H9" s="92"/>
    </row>
    <row r="10" spans="1:10" x14ac:dyDescent="0.2">
      <c r="A10" s="233" t="s">
        <v>126</v>
      </c>
      <c r="B10" s="223"/>
      <c r="C10" s="201"/>
      <c r="D10" s="234" t="s">
        <v>5</v>
      </c>
      <c r="E10" s="235"/>
      <c r="F10" s="236"/>
      <c r="G10" s="237"/>
      <c r="H10" s="238"/>
      <c r="I10"/>
      <c r="J10"/>
    </row>
    <row r="11" spans="1:10" x14ac:dyDescent="0.2">
      <c r="A11" s="196"/>
      <c r="B11" s="223"/>
      <c r="C11" s="201"/>
      <c r="D11" s="239" t="s">
        <v>127</v>
      </c>
      <c r="E11" s="235"/>
      <c r="F11" s="236"/>
      <c r="G11" s="237"/>
      <c r="H11" s="238"/>
      <c r="I11"/>
      <c r="J11"/>
    </row>
    <row r="12" spans="1:10" x14ac:dyDescent="0.2">
      <c r="A12" s="63"/>
      <c r="B12" s="223"/>
      <c r="C12" s="201" t="s">
        <v>128</v>
      </c>
      <c r="D12" s="239" t="s">
        <v>129</v>
      </c>
      <c r="E12" s="235"/>
      <c r="F12" s="236"/>
      <c r="G12" s="237"/>
      <c r="H12" s="238"/>
      <c r="I12"/>
      <c r="J12"/>
    </row>
    <row r="13" spans="1:10" ht="63.75" x14ac:dyDescent="0.2">
      <c r="A13" s="63"/>
      <c r="B13" s="259"/>
      <c r="C13" s="197"/>
      <c r="D13" s="240" t="s">
        <v>140</v>
      </c>
      <c r="E13" s="255"/>
      <c r="F13" s="260"/>
      <c r="G13" s="261"/>
      <c r="H13" s="173"/>
      <c r="I13"/>
      <c r="J13"/>
    </row>
    <row r="14" spans="1:10" ht="25.5" x14ac:dyDescent="0.2">
      <c r="A14" s="63"/>
      <c r="B14" s="259" t="s">
        <v>58</v>
      </c>
      <c r="C14" s="197" t="s">
        <v>130</v>
      </c>
      <c r="D14" s="241" t="s">
        <v>131</v>
      </c>
      <c r="E14" s="11" t="s">
        <v>61</v>
      </c>
      <c r="F14" s="11">
        <v>96</v>
      </c>
      <c r="G14" s="262">
        <v>0</v>
      </c>
      <c r="H14" s="263">
        <f>F14*G14</f>
        <v>0</v>
      </c>
      <c r="I14"/>
      <c r="J14" t="s">
        <v>162</v>
      </c>
    </row>
    <row r="15" spans="1:10" x14ac:dyDescent="0.2">
      <c r="A15" s="63"/>
      <c r="B15" s="259" t="s">
        <v>22</v>
      </c>
      <c r="C15" s="197" t="s">
        <v>132</v>
      </c>
      <c r="D15" s="241" t="s">
        <v>133</v>
      </c>
      <c r="E15" s="11" t="s">
        <v>61</v>
      </c>
      <c r="F15" s="11">
        <v>12</v>
      </c>
      <c r="G15" s="262">
        <v>0</v>
      </c>
      <c r="H15" s="263">
        <f>F15*G15</f>
        <v>0</v>
      </c>
      <c r="I15"/>
      <c r="J15"/>
    </row>
    <row r="16" spans="1:10" ht="39.75" customHeight="1" x14ac:dyDescent="0.2">
      <c r="A16" s="63"/>
      <c r="B16" s="259" t="s">
        <v>134</v>
      </c>
      <c r="C16" s="197" t="s">
        <v>135</v>
      </c>
      <c r="D16" s="241" t="s">
        <v>136</v>
      </c>
      <c r="E16" s="11" t="s">
        <v>61</v>
      </c>
      <c r="F16" s="11">
        <v>12</v>
      </c>
      <c r="G16" s="262">
        <v>0</v>
      </c>
      <c r="H16" s="184">
        <f t="shared" ref="H16" si="0">F16*G16</f>
        <v>0</v>
      </c>
      <c r="I16"/>
      <c r="J16"/>
    </row>
    <row r="17" spans="1:10" ht="13.5" thickBot="1" x14ac:dyDescent="0.25">
      <c r="A17" s="63"/>
      <c r="B17" s="259" t="s">
        <v>137</v>
      </c>
      <c r="C17" s="197"/>
      <c r="D17" s="241" t="s">
        <v>138</v>
      </c>
      <c r="E17" s="11" t="s">
        <v>75</v>
      </c>
      <c r="F17" s="182">
        <v>1</v>
      </c>
      <c r="G17" s="183">
        <v>0</v>
      </c>
      <c r="H17" s="263">
        <f>F17*G17</f>
        <v>0</v>
      </c>
      <c r="I17"/>
      <c r="J17"/>
    </row>
    <row r="18" spans="1:10" ht="13.5" thickBot="1" x14ac:dyDescent="0.25">
      <c r="A18" s="63"/>
      <c r="B18" s="201"/>
      <c r="C18" s="201"/>
      <c r="D18" s="242" t="s">
        <v>1</v>
      </c>
      <c r="E18" s="243"/>
      <c r="F18" s="244"/>
      <c r="G18" s="245"/>
      <c r="H18" s="246">
        <f>SUM(H14:H17)</f>
        <v>0</v>
      </c>
      <c r="I18"/>
      <c r="J18"/>
    </row>
    <row r="19" spans="1:10" ht="13.5" thickBot="1" x14ac:dyDescent="0.25">
      <c r="A19" s="63"/>
      <c r="B19" s="201"/>
      <c r="C19" s="201"/>
      <c r="D19" s="247"/>
      <c r="E19" s="235"/>
      <c r="F19" s="182"/>
      <c r="G19" s="248"/>
      <c r="H19" s="249"/>
      <c r="I19"/>
      <c r="J19"/>
    </row>
    <row r="20" spans="1:10" ht="13.5" thickBot="1" x14ac:dyDescent="0.25">
      <c r="A20" s="63"/>
      <c r="B20" s="201"/>
      <c r="C20" s="201"/>
      <c r="D20" s="250" t="s">
        <v>139</v>
      </c>
      <c r="E20" s="251"/>
      <c r="F20" s="229"/>
      <c r="G20" s="230"/>
      <c r="H20" s="231">
        <f>H18</f>
        <v>0</v>
      </c>
      <c r="I20"/>
      <c r="J20"/>
    </row>
    <row r="21" spans="1:10" x14ac:dyDescent="0.2">
      <c r="A21" s="252"/>
      <c r="B21" s="201"/>
      <c r="C21" s="201"/>
      <c r="D21" s="247"/>
      <c r="E21" s="235"/>
      <c r="F21" s="182"/>
      <c r="G21" s="248"/>
      <c r="H21" s="249"/>
    </row>
    <row r="22" spans="1:10" x14ac:dyDescent="0.2">
      <c r="A22" s="63" t="s">
        <v>93</v>
      </c>
      <c r="B22" s="42"/>
      <c r="C22" s="42"/>
      <c r="D22" s="264" t="s">
        <v>5</v>
      </c>
      <c r="E22" s="37"/>
      <c r="F22" s="265"/>
      <c r="G22" s="266"/>
      <c r="H22" s="173"/>
    </row>
    <row r="23" spans="1:10" x14ac:dyDescent="0.2">
      <c r="A23" s="63" t="s">
        <v>89</v>
      </c>
      <c r="B23" s="38"/>
      <c r="C23" s="95"/>
      <c r="D23" s="65" t="s">
        <v>6</v>
      </c>
      <c r="E23" s="11"/>
      <c r="F23" s="93"/>
      <c r="G23" s="94"/>
      <c r="H23" s="173"/>
    </row>
    <row r="24" spans="1:10" ht="51" x14ac:dyDescent="0.2">
      <c r="A24" s="180" t="s">
        <v>39</v>
      </c>
      <c r="B24" s="38" t="s">
        <v>23</v>
      </c>
      <c r="C24" s="95"/>
      <c r="D24" s="66" t="s">
        <v>90</v>
      </c>
      <c r="E24" s="11" t="s">
        <v>61</v>
      </c>
      <c r="F24" s="11">
        <v>18</v>
      </c>
      <c r="G24" s="107">
        <v>0</v>
      </c>
      <c r="H24" s="174">
        <f t="shared" ref="H24" si="1">F24*G24</f>
        <v>0</v>
      </c>
    </row>
    <row r="25" spans="1:10" x14ac:dyDescent="0.2">
      <c r="A25" s="63"/>
      <c r="B25" s="38"/>
      <c r="C25" s="95"/>
      <c r="D25" s="66"/>
      <c r="E25" s="11"/>
      <c r="F25" s="11"/>
      <c r="G25" s="94"/>
      <c r="H25" s="175"/>
    </row>
    <row r="26" spans="1:10" x14ac:dyDescent="0.2">
      <c r="A26" s="63"/>
      <c r="B26" s="38"/>
      <c r="C26" s="95"/>
      <c r="D26" s="65" t="s">
        <v>64</v>
      </c>
      <c r="E26" s="11"/>
      <c r="F26" s="11"/>
      <c r="G26" s="94"/>
      <c r="H26" s="173"/>
    </row>
    <row r="27" spans="1:10" ht="51" x14ac:dyDescent="0.2">
      <c r="A27" s="63"/>
      <c r="B27" s="38" t="s">
        <v>24</v>
      </c>
      <c r="C27" s="95"/>
      <c r="D27" s="66" t="s">
        <v>91</v>
      </c>
      <c r="E27" s="11" t="s">
        <v>61</v>
      </c>
      <c r="F27" s="11">
        <v>54</v>
      </c>
      <c r="G27" s="107">
        <v>0</v>
      </c>
      <c r="H27" s="174">
        <f t="shared" ref="H27:H28" si="2">F27*G27</f>
        <v>0</v>
      </c>
    </row>
    <row r="28" spans="1:10" ht="38.25" x14ac:dyDescent="0.2">
      <c r="A28" s="63"/>
      <c r="B28" s="38" t="s">
        <v>42</v>
      </c>
      <c r="C28" s="95"/>
      <c r="D28" s="66" t="s">
        <v>100</v>
      </c>
      <c r="E28" s="11" t="s">
        <v>61</v>
      </c>
      <c r="F28" s="11">
        <v>72</v>
      </c>
      <c r="G28" s="107">
        <v>0</v>
      </c>
      <c r="H28" s="174">
        <f t="shared" si="2"/>
        <v>0</v>
      </c>
    </row>
    <row r="29" spans="1:10" x14ac:dyDescent="0.2">
      <c r="A29" s="63"/>
      <c r="B29" s="38"/>
      <c r="C29" s="95"/>
      <c r="D29" s="66"/>
      <c r="E29" s="11"/>
      <c r="F29" s="11"/>
      <c r="G29" s="94"/>
      <c r="H29" s="175"/>
    </row>
    <row r="30" spans="1:10" x14ac:dyDescent="0.2">
      <c r="A30" s="63"/>
      <c r="B30" s="38"/>
      <c r="C30" s="95"/>
      <c r="D30" s="65" t="s">
        <v>14</v>
      </c>
      <c r="E30" s="11"/>
      <c r="F30" s="11"/>
      <c r="G30" s="94"/>
      <c r="H30" s="173"/>
    </row>
    <row r="31" spans="1:10" ht="51" x14ac:dyDescent="0.2">
      <c r="A31" s="63"/>
      <c r="B31" s="38" t="s">
        <v>43</v>
      </c>
      <c r="C31" s="95"/>
      <c r="D31" s="66" t="s">
        <v>94</v>
      </c>
      <c r="E31" s="11" t="s">
        <v>61</v>
      </c>
      <c r="F31" s="11">
        <v>36</v>
      </c>
      <c r="G31" s="107">
        <v>0</v>
      </c>
      <c r="H31" s="174">
        <f t="shared" ref="H31:H32" si="3">F31*G31</f>
        <v>0</v>
      </c>
    </row>
    <row r="32" spans="1:10" ht="26.25" thickBot="1" x14ac:dyDescent="0.25">
      <c r="A32" s="63"/>
      <c r="B32" s="38" t="s">
        <v>44</v>
      </c>
      <c r="C32" s="95"/>
      <c r="D32" s="66" t="s">
        <v>95</v>
      </c>
      <c r="E32" s="11" t="s">
        <v>61</v>
      </c>
      <c r="F32" s="11">
        <v>18</v>
      </c>
      <c r="G32" s="107">
        <v>0</v>
      </c>
      <c r="H32" s="174">
        <f t="shared" si="3"/>
        <v>0</v>
      </c>
    </row>
    <row r="33" spans="1:8" ht="13.5" thickBot="1" x14ac:dyDescent="0.25">
      <c r="A33" s="63"/>
      <c r="B33" s="38"/>
      <c r="C33" s="95"/>
      <c r="D33" s="75" t="s">
        <v>1</v>
      </c>
      <c r="E33" s="106"/>
      <c r="F33" s="39"/>
      <c r="G33" s="40"/>
      <c r="H33" s="176">
        <f>SUM(H24:H32)</f>
        <v>0</v>
      </c>
    </row>
    <row r="34" spans="1:8" x14ac:dyDescent="0.2">
      <c r="A34" s="63"/>
      <c r="B34" s="38"/>
      <c r="C34" s="38"/>
      <c r="D34" s="96"/>
      <c r="E34" s="11"/>
      <c r="F34" s="97"/>
      <c r="G34" s="94"/>
      <c r="H34" s="175"/>
    </row>
    <row r="35" spans="1:8" x14ac:dyDescent="0.2">
      <c r="A35" s="63"/>
      <c r="B35" s="38"/>
      <c r="C35" s="38"/>
      <c r="D35" s="64" t="s">
        <v>7</v>
      </c>
      <c r="E35" s="11"/>
      <c r="F35" s="77"/>
      <c r="G35" s="60"/>
      <c r="H35" s="173"/>
    </row>
    <row r="36" spans="1:8" x14ac:dyDescent="0.2">
      <c r="A36" s="63"/>
      <c r="B36" s="38"/>
      <c r="C36" s="38"/>
      <c r="D36" s="67" t="s">
        <v>96</v>
      </c>
      <c r="E36" s="11"/>
      <c r="F36" s="68"/>
      <c r="G36" s="60"/>
      <c r="H36" s="173"/>
    </row>
    <row r="37" spans="1:8" ht="25.5" x14ac:dyDescent="0.2">
      <c r="A37" s="63"/>
      <c r="B37" s="38" t="s">
        <v>45</v>
      </c>
      <c r="C37" s="38"/>
      <c r="D37" s="7" t="s">
        <v>106</v>
      </c>
      <c r="E37" s="11" t="s">
        <v>62</v>
      </c>
      <c r="F37" s="69">
        <v>116</v>
      </c>
      <c r="G37" s="108">
        <v>0</v>
      </c>
      <c r="H37" s="174">
        <f t="shared" ref="H37" si="4">F37*G37</f>
        <v>0</v>
      </c>
    </row>
    <row r="38" spans="1:8" ht="25.5" x14ac:dyDescent="0.2">
      <c r="A38" s="63"/>
      <c r="B38" s="38" t="s">
        <v>46</v>
      </c>
      <c r="C38" s="38"/>
      <c r="D38" s="7" t="s">
        <v>97</v>
      </c>
      <c r="E38" s="11" t="s">
        <v>62</v>
      </c>
      <c r="F38" s="69">
        <v>48</v>
      </c>
      <c r="G38" s="108">
        <v>0</v>
      </c>
      <c r="H38" s="174">
        <f t="shared" ref="H38:H41" si="5">F38*G38</f>
        <v>0</v>
      </c>
    </row>
    <row r="39" spans="1:8" ht="25.5" x14ac:dyDescent="0.2">
      <c r="A39" s="63"/>
      <c r="B39" s="38" t="s">
        <v>47</v>
      </c>
      <c r="C39" s="38"/>
      <c r="D39" s="7" t="s">
        <v>98</v>
      </c>
      <c r="E39" s="11" t="s">
        <v>62</v>
      </c>
      <c r="F39" s="69">
        <v>32</v>
      </c>
      <c r="G39" s="108">
        <v>0</v>
      </c>
      <c r="H39" s="174">
        <f t="shared" si="5"/>
        <v>0</v>
      </c>
    </row>
    <row r="40" spans="1:8" ht="25.5" x14ac:dyDescent="0.2">
      <c r="A40" s="63"/>
      <c r="B40" s="38" t="s">
        <v>25</v>
      </c>
      <c r="C40" s="38"/>
      <c r="D40" s="7" t="s">
        <v>101</v>
      </c>
      <c r="E40" s="11" t="s">
        <v>62</v>
      </c>
      <c r="F40" s="69">
        <v>11</v>
      </c>
      <c r="G40" s="108">
        <v>0</v>
      </c>
      <c r="H40" s="174">
        <f t="shared" ref="H40" si="6">F40*G40</f>
        <v>0</v>
      </c>
    </row>
    <row r="41" spans="1:8" x14ac:dyDescent="0.2">
      <c r="A41" s="63"/>
      <c r="B41" s="38" t="s">
        <v>26</v>
      </c>
      <c r="C41" s="38"/>
      <c r="D41" s="7" t="s">
        <v>99</v>
      </c>
      <c r="E41" s="11" t="s">
        <v>62</v>
      </c>
      <c r="F41" s="69">
        <v>60</v>
      </c>
      <c r="G41" s="108">
        <v>0</v>
      </c>
      <c r="H41" s="174">
        <f t="shared" si="5"/>
        <v>0</v>
      </c>
    </row>
    <row r="42" spans="1:8" ht="25.5" x14ac:dyDescent="0.2">
      <c r="A42" s="63"/>
      <c r="B42" s="95" t="s">
        <v>27</v>
      </c>
      <c r="C42" s="95"/>
      <c r="D42" s="181" t="s">
        <v>109</v>
      </c>
      <c r="E42" s="11" t="s">
        <v>62</v>
      </c>
      <c r="F42" s="182">
        <v>1</v>
      </c>
      <c r="G42" s="183">
        <v>0</v>
      </c>
      <c r="H42" s="184">
        <f>F42*G42</f>
        <v>0</v>
      </c>
    </row>
    <row r="43" spans="1:8" x14ac:dyDescent="0.2">
      <c r="A43" s="63"/>
      <c r="B43" s="42"/>
      <c r="C43" s="42"/>
      <c r="D43" s="73" t="s">
        <v>105</v>
      </c>
      <c r="E43" s="11"/>
      <c r="F43" s="69"/>
      <c r="G43" s="179"/>
      <c r="H43" s="174"/>
    </row>
    <row r="44" spans="1:8" x14ac:dyDescent="0.2">
      <c r="A44" s="63"/>
      <c r="B44" s="95" t="s">
        <v>48</v>
      </c>
      <c r="C44" s="95"/>
      <c r="D44" s="181" t="s">
        <v>102</v>
      </c>
      <c r="E44" s="11" t="s">
        <v>62</v>
      </c>
      <c r="F44" s="182">
        <v>6</v>
      </c>
      <c r="G44" s="183">
        <v>0</v>
      </c>
      <c r="H44" s="184">
        <f>F44*G44</f>
        <v>0</v>
      </c>
    </row>
    <row r="45" spans="1:8" x14ac:dyDescent="0.2">
      <c r="A45" s="63"/>
      <c r="B45" s="26"/>
      <c r="C45" s="26"/>
      <c r="D45" s="185" t="s">
        <v>103</v>
      </c>
      <c r="E45" s="98"/>
      <c r="F45" s="186"/>
      <c r="G45" s="192"/>
      <c r="H45" s="187"/>
    </row>
    <row r="46" spans="1:8" x14ac:dyDescent="0.2">
      <c r="A46" s="63"/>
      <c r="B46" s="26"/>
      <c r="C46" s="26"/>
      <c r="D46" s="188" t="s">
        <v>104</v>
      </c>
      <c r="E46" s="43"/>
      <c r="F46" s="189"/>
      <c r="G46" s="193"/>
      <c r="H46" s="190"/>
    </row>
    <row r="47" spans="1:8" x14ac:dyDescent="0.2">
      <c r="A47" s="63"/>
      <c r="B47" s="42"/>
      <c r="C47" s="42"/>
      <c r="D47" s="195" t="s">
        <v>108</v>
      </c>
      <c r="E47" s="37"/>
      <c r="F47" s="191"/>
      <c r="G47" s="194"/>
      <c r="H47" s="175"/>
    </row>
    <row r="48" spans="1:8" ht="13.5" thickBot="1" x14ac:dyDescent="0.25">
      <c r="A48" s="63"/>
      <c r="B48" s="38" t="s">
        <v>49</v>
      </c>
      <c r="C48" s="95"/>
      <c r="D48" s="8" t="s">
        <v>107</v>
      </c>
      <c r="E48" s="11" t="s">
        <v>75</v>
      </c>
      <c r="F48" s="182">
        <v>1</v>
      </c>
      <c r="G48" s="183">
        <v>0</v>
      </c>
      <c r="H48" s="184">
        <f>F48*G48</f>
        <v>0</v>
      </c>
    </row>
    <row r="49" spans="1:8" ht="13.5" thickBot="1" x14ac:dyDescent="0.25">
      <c r="A49" s="63"/>
      <c r="B49" s="38"/>
      <c r="C49" s="95"/>
      <c r="D49" s="75" t="s">
        <v>1</v>
      </c>
      <c r="E49" s="106"/>
      <c r="F49" s="39"/>
      <c r="G49" s="40"/>
      <c r="H49" s="176">
        <f>SUM(H37:H48)</f>
        <v>0</v>
      </c>
    </row>
    <row r="50" spans="1:8" x14ac:dyDescent="0.2">
      <c r="A50" s="63"/>
      <c r="B50" s="38"/>
      <c r="C50" s="38"/>
      <c r="D50" s="7"/>
      <c r="E50" s="11"/>
      <c r="F50" s="69"/>
      <c r="G50" s="60"/>
      <c r="H50" s="177"/>
    </row>
    <row r="51" spans="1:8" ht="15" x14ac:dyDescent="0.25">
      <c r="A51" s="63"/>
      <c r="B51" s="38"/>
      <c r="C51" s="38"/>
      <c r="D51" s="67" t="s">
        <v>15</v>
      </c>
      <c r="E51" s="11"/>
      <c r="F51" s="70"/>
      <c r="G51" s="60"/>
      <c r="H51" s="173"/>
    </row>
    <row r="52" spans="1:8" ht="15" x14ac:dyDescent="0.25">
      <c r="A52" s="63"/>
      <c r="B52" s="95"/>
      <c r="C52" s="95"/>
      <c r="D52" s="71" t="s">
        <v>37</v>
      </c>
      <c r="E52" s="98"/>
      <c r="F52" s="72"/>
      <c r="G52" s="45"/>
      <c r="H52" s="178"/>
    </row>
    <row r="53" spans="1:8" ht="25.5" x14ac:dyDescent="0.25">
      <c r="A53" s="63"/>
      <c r="B53" s="26"/>
      <c r="C53" s="26"/>
      <c r="D53" s="8" t="s">
        <v>151</v>
      </c>
      <c r="E53" s="43"/>
      <c r="F53" s="72"/>
      <c r="G53" s="45"/>
      <c r="H53" s="178"/>
    </row>
    <row r="54" spans="1:8" ht="15" x14ac:dyDescent="0.25">
      <c r="A54" s="63"/>
      <c r="B54" s="26"/>
      <c r="C54" s="26"/>
      <c r="D54" s="8" t="s">
        <v>56</v>
      </c>
      <c r="E54" s="43"/>
      <c r="F54" s="72"/>
      <c r="G54" s="45"/>
      <c r="H54" s="178"/>
    </row>
    <row r="55" spans="1:8" ht="15" x14ac:dyDescent="0.25">
      <c r="A55" s="63"/>
      <c r="B55" s="26"/>
      <c r="C55" s="26"/>
      <c r="D55" s="73" t="s">
        <v>149</v>
      </c>
      <c r="E55" s="43"/>
      <c r="F55" s="72"/>
      <c r="G55" s="45"/>
      <c r="H55" s="178"/>
    </row>
    <row r="56" spans="1:8" ht="15" x14ac:dyDescent="0.25">
      <c r="A56" s="63"/>
      <c r="B56" s="26"/>
      <c r="C56" s="26"/>
      <c r="D56" s="8" t="s">
        <v>35</v>
      </c>
      <c r="E56" s="43"/>
      <c r="F56" s="72"/>
      <c r="G56" s="45"/>
      <c r="H56" s="178"/>
    </row>
    <row r="57" spans="1:8" ht="15" x14ac:dyDescent="0.25">
      <c r="A57" s="63"/>
      <c r="B57" s="26"/>
      <c r="C57" s="26"/>
      <c r="D57" s="8" t="s">
        <v>66</v>
      </c>
      <c r="E57" s="43"/>
      <c r="F57" s="72"/>
      <c r="G57" s="45"/>
      <c r="H57" s="178"/>
    </row>
    <row r="58" spans="1:8" ht="15" x14ac:dyDescent="0.25">
      <c r="A58" s="63"/>
      <c r="B58" s="26"/>
      <c r="C58" s="26"/>
      <c r="D58" s="8" t="s">
        <v>36</v>
      </c>
      <c r="E58" s="43"/>
      <c r="F58" s="72"/>
      <c r="G58" s="45"/>
      <c r="H58" s="178"/>
    </row>
    <row r="59" spans="1:8" ht="15" x14ac:dyDescent="0.25">
      <c r="A59" s="63"/>
      <c r="B59" s="26"/>
      <c r="C59" s="26"/>
      <c r="D59" s="8" t="s">
        <v>57</v>
      </c>
      <c r="E59" s="43"/>
      <c r="F59" s="72"/>
      <c r="G59" s="99"/>
      <c r="H59" s="100"/>
    </row>
    <row r="60" spans="1:8" x14ac:dyDescent="0.2">
      <c r="A60" s="63"/>
      <c r="B60" s="38"/>
      <c r="C60" s="38"/>
      <c r="D60" s="67" t="s">
        <v>38</v>
      </c>
      <c r="E60" s="11"/>
      <c r="F60" s="69"/>
      <c r="G60" s="45"/>
      <c r="H60" s="177"/>
    </row>
    <row r="61" spans="1:8" ht="14.25" x14ac:dyDescent="0.2">
      <c r="A61" s="63"/>
      <c r="B61" s="38" t="s">
        <v>50</v>
      </c>
      <c r="C61" s="38"/>
      <c r="D61" s="74" t="s">
        <v>165</v>
      </c>
      <c r="E61" s="11" t="s">
        <v>63</v>
      </c>
      <c r="F61" s="69">
        <v>12</v>
      </c>
      <c r="G61" s="108">
        <v>0</v>
      </c>
      <c r="H61" s="174">
        <f t="shared" ref="H61" si="7">F61*G61</f>
        <v>0</v>
      </c>
    </row>
    <row r="62" spans="1:8" ht="14.25" x14ac:dyDescent="0.2">
      <c r="A62" s="63"/>
      <c r="B62" s="197" t="s">
        <v>51</v>
      </c>
      <c r="C62" s="254" t="s">
        <v>145</v>
      </c>
      <c r="D62" s="253" t="s">
        <v>35</v>
      </c>
      <c r="E62" s="255" t="s">
        <v>146</v>
      </c>
      <c r="F62" s="182">
        <v>12</v>
      </c>
      <c r="G62" s="256">
        <v>0</v>
      </c>
      <c r="H62" s="184">
        <f t="shared" ref="H62:H64" si="8">F62*G62</f>
        <v>0</v>
      </c>
    </row>
    <row r="63" spans="1:8" ht="14.25" x14ac:dyDescent="0.2">
      <c r="A63" s="63"/>
      <c r="B63" s="197" t="s">
        <v>52</v>
      </c>
      <c r="C63" s="254" t="s">
        <v>147</v>
      </c>
      <c r="D63" s="257" t="s">
        <v>66</v>
      </c>
      <c r="E63" s="255" t="s">
        <v>146</v>
      </c>
      <c r="F63" s="182">
        <v>12</v>
      </c>
      <c r="G63" s="256">
        <v>0</v>
      </c>
      <c r="H63" s="184">
        <f t="shared" si="8"/>
        <v>0</v>
      </c>
    </row>
    <row r="64" spans="1:8" ht="15" thickBot="1" x14ac:dyDescent="0.25">
      <c r="A64" s="63"/>
      <c r="B64" s="197" t="s">
        <v>53</v>
      </c>
      <c r="C64" s="254" t="s">
        <v>148</v>
      </c>
      <c r="D64" s="257" t="s">
        <v>36</v>
      </c>
      <c r="E64" s="255" t="s">
        <v>146</v>
      </c>
      <c r="F64" s="182">
        <v>12</v>
      </c>
      <c r="G64" s="256">
        <v>0</v>
      </c>
      <c r="H64" s="184">
        <f t="shared" si="8"/>
        <v>0</v>
      </c>
    </row>
    <row r="65" spans="1:8" ht="13.5" thickBot="1" x14ac:dyDescent="0.25">
      <c r="A65" s="63"/>
      <c r="B65" s="38"/>
      <c r="C65" s="95"/>
      <c r="D65" s="75" t="s">
        <v>1</v>
      </c>
      <c r="E65" s="106"/>
      <c r="F65" s="39"/>
      <c r="G65" s="40"/>
      <c r="H65" s="176">
        <f>SUM(H53:H64)</f>
        <v>0</v>
      </c>
    </row>
    <row r="66" spans="1:8" ht="13.5" thickBot="1" x14ac:dyDescent="0.25">
      <c r="A66" s="63"/>
      <c r="B66" s="38"/>
      <c r="C66" s="38"/>
      <c r="D66" s="7"/>
      <c r="E66" s="11"/>
      <c r="F66" s="69"/>
      <c r="G66" s="60"/>
      <c r="H66" s="177"/>
    </row>
    <row r="67" spans="1:8" ht="13.5" thickBot="1" x14ac:dyDescent="0.25">
      <c r="A67" s="63"/>
      <c r="B67" s="38"/>
      <c r="C67" s="95"/>
      <c r="D67" s="155" t="s">
        <v>144</v>
      </c>
      <c r="E67" s="156"/>
      <c r="F67" s="157"/>
      <c r="G67" s="158"/>
      <c r="H67" s="169">
        <f>H65+H49+H33</f>
        <v>0</v>
      </c>
    </row>
    <row r="68" spans="1:8" x14ac:dyDescent="0.2">
      <c r="A68" s="76"/>
      <c r="B68" s="38"/>
      <c r="C68" s="38"/>
      <c r="D68" s="7"/>
      <c r="E68" s="11"/>
      <c r="F68" s="69"/>
      <c r="G68" s="60"/>
      <c r="H68" s="177"/>
    </row>
    <row r="69" spans="1:8" x14ac:dyDescent="0.2">
      <c r="A69" s="63" t="s">
        <v>141</v>
      </c>
      <c r="B69" s="38" t="s">
        <v>28</v>
      </c>
      <c r="C69" s="38"/>
      <c r="D69" s="102" t="s">
        <v>11</v>
      </c>
      <c r="E69" s="11" t="s">
        <v>75</v>
      </c>
      <c r="F69" s="101">
        <v>1</v>
      </c>
      <c r="G69" s="108">
        <v>0</v>
      </c>
      <c r="H69" s="174">
        <f t="shared" ref="H69:H73" si="9">F69*G69</f>
        <v>0</v>
      </c>
    </row>
    <row r="70" spans="1:8" x14ac:dyDescent="0.2">
      <c r="A70" s="63" t="s">
        <v>142</v>
      </c>
      <c r="B70" s="38" t="s">
        <v>29</v>
      </c>
      <c r="C70" s="95"/>
      <c r="D70" s="66" t="s">
        <v>16</v>
      </c>
      <c r="E70" s="11" t="s">
        <v>65</v>
      </c>
      <c r="F70" s="103">
        <v>1500</v>
      </c>
      <c r="G70" s="109">
        <v>0</v>
      </c>
      <c r="H70" s="174">
        <f t="shared" si="9"/>
        <v>0</v>
      </c>
    </row>
    <row r="71" spans="1:8" x14ac:dyDescent="0.2">
      <c r="A71" s="63"/>
      <c r="B71" s="38" t="s">
        <v>30</v>
      </c>
      <c r="C71" s="95"/>
      <c r="D71" s="66" t="s">
        <v>150</v>
      </c>
      <c r="E71" s="11" t="s">
        <v>75</v>
      </c>
      <c r="F71" s="101">
        <v>1</v>
      </c>
      <c r="G71" s="108">
        <v>0</v>
      </c>
      <c r="H71" s="174">
        <f t="shared" si="9"/>
        <v>0</v>
      </c>
    </row>
    <row r="72" spans="1:8" x14ac:dyDescent="0.2">
      <c r="A72" s="63"/>
      <c r="B72" s="38" t="s">
        <v>31</v>
      </c>
      <c r="C72" s="95"/>
      <c r="D72" s="66" t="s">
        <v>17</v>
      </c>
      <c r="E72" s="11" t="s">
        <v>75</v>
      </c>
      <c r="F72" s="101">
        <v>1</v>
      </c>
      <c r="G72" s="108">
        <v>0</v>
      </c>
      <c r="H72" s="174">
        <f t="shared" si="9"/>
        <v>0</v>
      </c>
    </row>
    <row r="73" spans="1:8" x14ac:dyDescent="0.2">
      <c r="A73" s="63"/>
      <c r="B73" s="38" t="s">
        <v>32</v>
      </c>
      <c r="C73" s="95"/>
      <c r="D73" s="66" t="s">
        <v>55</v>
      </c>
      <c r="E73" s="11" t="s">
        <v>75</v>
      </c>
      <c r="F73" s="101">
        <v>1</v>
      </c>
      <c r="G73" s="108">
        <v>0</v>
      </c>
      <c r="H73" s="174">
        <f t="shared" si="9"/>
        <v>0</v>
      </c>
    </row>
    <row r="74" spans="1:8" ht="26.25" thickBot="1" x14ac:dyDescent="0.25">
      <c r="A74" s="196"/>
      <c r="B74" s="197" t="s">
        <v>54</v>
      </c>
      <c r="C74" s="197"/>
      <c r="D74" s="200" t="s">
        <v>110</v>
      </c>
      <c r="E74" s="69" t="s">
        <v>75</v>
      </c>
      <c r="F74" s="198">
        <v>1</v>
      </c>
      <c r="G74" s="199">
        <v>0</v>
      </c>
      <c r="H74" s="184">
        <f>F74*G74</f>
        <v>0</v>
      </c>
    </row>
    <row r="75" spans="1:8" ht="13.5" thickBot="1" x14ac:dyDescent="0.25">
      <c r="A75" s="78"/>
      <c r="B75" s="48"/>
      <c r="C75" s="90"/>
      <c r="D75" s="159" t="s">
        <v>143</v>
      </c>
      <c r="E75" s="156"/>
      <c r="F75" s="157"/>
      <c r="G75" s="158"/>
      <c r="H75" s="169">
        <f>SUM(H69:H74)</f>
        <v>0</v>
      </c>
    </row>
    <row r="76" spans="1:8" x14ac:dyDescent="0.2">
      <c r="A76" s="79"/>
      <c r="B76" s="79"/>
      <c r="C76" s="79"/>
      <c r="D76" s="80"/>
      <c r="E76" s="104"/>
      <c r="F76" s="2"/>
      <c r="G76" s="3"/>
      <c r="H76" s="3"/>
    </row>
    <row r="77" spans="1:8" ht="21" thickBot="1" x14ac:dyDescent="0.35">
      <c r="A77" s="160" t="s">
        <v>3</v>
      </c>
      <c r="B77" s="160"/>
      <c r="C77" s="160"/>
      <c r="D77" s="161"/>
      <c r="E77" s="162"/>
      <c r="F77" s="162"/>
      <c r="G77" s="163"/>
      <c r="H77" s="170">
        <f>H20+H67+H75</f>
        <v>0</v>
      </c>
    </row>
    <row r="78" spans="1:8" x14ac:dyDescent="0.2">
      <c r="A78" s="171"/>
      <c r="B78" s="105"/>
      <c r="C78" s="105"/>
      <c r="D78" s="80"/>
      <c r="E78" s="104"/>
      <c r="F78" s="2"/>
      <c r="G78" s="3"/>
      <c r="H78" s="3"/>
    </row>
    <row r="79" spans="1:8" x14ac:dyDescent="0.2">
      <c r="A79" s="171" t="s">
        <v>88</v>
      </c>
      <c r="B79" s="105"/>
      <c r="C79" s="105"/>
      <c r="D79" s="80"/>
      <c r="E79" s="104"/>
      <c r="F79" s="2"/>
      <c r="G79" s="3"/>
      <c r="H79" s="3"/>
    </row>
    <row r="80" spans="1:8" x14ac:dyDescent="0.2">
      <c r="A80" s="105"/>
      <c r="B80" s="105"/>
      <c r="C80" s="105"/>
      <c r="D80" s="80"/>
      <c r="E80" s="104"/>
      <c r="F80" s="2"/>
      <c r="G80" s="3"/>
      <c r="H80" s="3"/>
    </row>
    <row r="81" spans="1:8" x14ac:dyDescent="0.2">
      <c r="A81" s="105" t="s">
        <v>0</v>
      </c>
      <c r="B81" s="105"/>
      <c r="C81" s="105"/>
      <c r="D81" s="80"/>
      <c r="E81" s="104"/>
      <c r="F81" s="2"/>
      <c r="G81" s="3"/>
      <c r="H81" s="3"/>
    </row>
    <row r="82" spans="1:8" x14ac:dyDescent="0.2">
      <c r="A82" s="105" t="s">
        <v>33</v>
      </c>
      <c r="B82" s="83" t="s">
        <v>40</v>
      </c>
      <c r="C82" s="105"/>
      <c r="D82" s="258" t="s">
        <v>161</v>
      </c>
      <c r="E82" s="104"/>
      <c r="F82" s="2"/>
      <c r="G82" s="3"/>
      <c r="H82" s="3"/>
    </row>
    <row r="83" spans="1:8" x14ac:dyDescent="0.2">
      <c r="A83" s="105" t="s">
        <v>34</v>
      </c>
      <c r="B83" s="83" t="s">
        <v>41</v>
      </c>
      <c r="C83" s="105"/>
      <c r="D83" s="80"/>
      <c r="E83" s="104"/>
      <c r="F83" s="2"/>
      <c r="G83" s="3"/>
      <c r="H83" s="3"/>
    </row>
    <row r="85" spans="1:8" x14ac:dyDescent="0.2">
      <c r="A85" s="171"/>
    </row>
  </sheetData>
  <mergeCells count="1">
    <mergeCell ref="E7:H7"/>
  </mergeCells>
  <phoneticPr fontId="0" type="noConversion"/>
  <pageMargins left="0.59055118110236227" right="0.39370078740157483" top="0.59055118110236227" bottom="0.78740157480314965" header="0.51181102362204722" footer="0.51181102362204722"/>
  <pageSetup paperSize="9" scale="87" fitToHeight="20" orientation="landscape" horizontalDpi="300" verticalDpi="300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zoomScaleNormal="100" zoomScaleSheetLayoutView="100" workbookViewId="0">
      <selection activeCell="M27" sqref="M27"/>
    </sheetView>
  </sheetViews>
  <sheetFormatPr defaultRowHeight="12.75" x14ac:dyDescent="0.2"/>
  <cols>
    <col min="1" max="1" width="21.7109375" customWidth="1"/>
    <col min="2" max="2" width="7.7109375" customWidth="1"/>
    <col min="3" max="3" width="14.7109375" customWidth="1"/>
    <col min="4" max="4" width="60.7109375" customWidth="1"/>
    <col min="5" max="5" width="15.7109375" customWidth="1"/>
    <col min="6" max="6" width="7.7109375" customWidth="1"/>
    <col min="7" max="7" width="12.7109375" customWidth="1"/>
    <col min="8" max="8" width="17.7109375" customWidth="1"/>
  </cols>
  <sheetData>
    <row r="1" spans="1:8" ht="15.75" x14ac:dyDescent="0.25">
      <c r="A1" s="153" t="s">
        <v>87</v>
      </c>
    </row>
    <row r="3" spans="1:8" ht="26.25" x14ac:dyDescent="0.4">
      <c r="A3" s="53" t="s">
        <v>92</v>
      </c>
      <c r="B3" s="5"/>
      <c r="C3" s="5"/>
      <c r="D3" s="9"/>
      <c r="E3" s="1"/>
      <c r="F3" s="12"/>
      <c r="G3" s="13"/>
      <c r="H3" s="13"/>
    </row>
    <row r="4" spans="1:8" ht="15.75" x14ac:dyDescent="0.25">
      <c r="A4" s="6" t="s">
        <v>111</v>
      </c>
      <c r="B4" s="6"/>
      <c r="C4" s="6"/>
      <c r="D4" s="9"/>
      <c r="E4" s="1"/>
      <c r="F4" s="12"/>
      <c r="G4" s="13"/>
      <c r="H4" s="13"/>
    </row>
    <row r="5" spans="1:8" ht="13.5" thickBot="1" x14ac:dyDescent="0.25">
      <c r="A5" s="14"/>
      <c r="B5" s="14"/>
      <c r="C5" s="14"/>
      <c r="D5" s="9"/>
      <c r="E5" s="1"/>
      <c r="F5" s="12"/>
      <c r="G5" s="13"/>
      <c r="H5" s="13"/>
    </row>
    <row r="6" spans="1:8" ht="13.5" thickBot="1" x14ac:dyDescent="0.25">
      <c r="A6" s="22" t="s">
        <v>8</v>
      </c>
      <c r="B6" s="22" t="s">
        <v>18</v>
      </c>
      <c r="C6" s="23" t="s">
        <v>20</v>
      </c>
      <c r="D6" s="22" t="s">
        <v>9</v>
      </c>
      <c r="E6" s="270"/>
      <c r="F6" s="271"/>
      <c r="G6" s="271"/>
      <c r="H6" s="272"/>
    </row>
    <row r="7" spans="1:8" ht="25.5" x14ac:dyDescent="0.2">
      <c r="A7" s="24"/>
      <c r="B7" s="25" t="s">
        <v>19</v>
      </c>
      <c r="C7" s="26" t="s">
        <v>67</v>
      </c>
      <c r="D7" s="27"/>
      <c r="E7" s="22" t="s">
        <v>60</v>
      </c>
      <c r="F7" s="28" t="s">
        <v>13</v>
      </c>
      <c r="G7" s="29" t="s">
        <v>68</v>
      </c>
      <c r="H7" s="30" t="s">
        <v>10</v>
      </c>
    </row>
    <row r="8" spans="1:8" ht="13.5" thickBot="1" x14ac:dyDescent="0.25">
      <c r="A8" s="31"/>
      <c r="B8" s="32"/>
      <c r="C8" s="33"/>
      <c r="D8" s="34"/>
      <c r="E8" s="17"/>
      <c r="F8" s="35"/>
      <c r="G8" s="36" t="s">
        <v>12</v>
      </c>
      <c r="H8" s="36"/>
    </row>
    <row r="9" spans="1:8" ht="26.25" thickBot="1" x14ac:dyDescent="0.25">
      <c r="A9" s="18" t="s">
        <v>155</v>
      </c>
      <c r="B9" s="202">
        <v>1</v>
      </c>
      <c r="C9" s="203" t="s">
        <v>69</v>
      </c>
      <c r="D9" s="204" t="s">
        <v>70</v>
      </c>
      <c r="E9" s="205" t="s">
        <v>71</v>
      </c>
      <c r="F9" s="206">
        <v>1</v>
      </c>
      <c r="G9" s="207">
        <v>0</v>
      </c>
      <c r="H9" s="208">
        <f>G9*F9</f>
        <v>0</v>
      </c>
    </row>
    <row r="10" spans="1:8" ht="22.5" x14ac:dyDescent="0.2">
      <c r="A10" s="19"/>
      <c r="B10" s="209"/>
      <c r="C10" s="210"/>
      <c r="D10" s="232" t="s">
        <v>113</v>
      </c>
      <c r="E10" s="212"/>
      <c r="F10" s="213"/>
      <c r="G10" s="214"/>
      <c r="H10" s="215"/>
    </row>
    <row r="11" spans="1:8" x14ac:dyDescent="0.2">
      <c r="A11" s="19"/>
      <c r="B11" s="216"/>
      <c r="C11" s="217"/>
      <c r="D11" s="232" t="s">
        <v>114</v>
      </c>
      <c r="E11" s="218"/>
      <c r="F11" s="219"/>
      <c r="G11" s="220"/>
      <c r="H11" s="221"/>
    </row>
    <row r="12" spans="1:8" x14ac:dyDescent="0.2">
      <c r="A12" s="19"/>
      <c r="B12" s="216"/>
      <c r="C12" s="217"/>
      <c r="D12" s="211" t="s">
        <v>123</v>
      </c>
      <c r="E12" s="218"/>
      <c r="F12" s="219"/>
      <c r="G12" s="220"/>
      <c r="H12" s="221"/>
    </row>
    <row r="13" spans="1:8" x14ac:dyDescent="0.2">
      <c r="A13" s="19"/>
      <c r="B13" s="216"/>
      <c r="C13" s="217"/>
      <c r="D13" s="211" t="s">
        <v>115</v>
      </c>
      <c r="E13" s="218"/>
      <c r="F13" s="219"/>
      <c r="G13" s="220"/>
      <c r="H13" s="221"/>
    </row>
    <row r="14" spans="1:8" x14ac:dyDescent="0.2">
      <c r="A14" s="19"/>
      <c r="B14" s="216"/>
      <c r="C14" s="217"/>
      <c r="D14" s="211" t="s">
        <v>116</v>
      </c>
      <c r="E14" s="218"/>
      <c r="F14" s="219"/>
      <c r="G14" s="220"/>
      <c r="H14" s="221"/>
    </row>
    <row r="15" spans="1:8" ht="22.5" x14ac:dyDescent="0.2">
      <c r="A15" s="19"/>
      <c r="B15" s="216"/>
      <c r="C15" s="217"/>
      <c r="D15" s="211" t="s">
        <v>117</v>
      </c>
      <c r="E15" s="218"/>
      <c r="F15" s="219"/>
      <c r="G15" s="220"/>
      <c r="H15" s="221"/>
    </row>
    <row r="16" spans="1:8" x14ac:dyDescent="0.2">
      <c r="A16" s="19"/>
      <c r="B16" s="216"/>
      <c r="C16" s="217"/>
      <c r="D16" s="232" t="s">
        <v>118</v>
      </c>
      <c r="E16" s="218"/>
      <c r="F16" s="219"/>
      <c r="G16" s="220"/>
      <c r="H16" s="221"/>
    </row>
    <row r="17" spans="1:8" ht="22.5" x14ac:dyDescent="0.2">
      <c r="A17" s="19"/>
      <c r="B17" s="216"/>
      <c r="C17" s="217"/>
      <c r="D17" s="211" t="s">
        <v>119</v>
      </c>
      <c r="E17" s="218"/>
      <c r="F17" s="219"/>
      <c r="G17" s="220"/>
      <c r="H17" s="221"/>
    </row>
    <row r="18" spans="1:8" ht="22.5" x14ac:dyDescent="0.2">
      <c r="A18" s="19"/>
      <c r="B18" s="216"/>
      <c r="C18" s="217"/>
      <c r="D18" s="211" t="s">
        <v>120</v>
      </c>
      <c r="E18" s="218"/>
      <c r="F18" s="219"/>
      <c r="G18" s="220"/>
      <c r="H18" s="221"/>
    </row>
    <row r="19" spans="1:8" ht="22.5" x14ac:dyDescent="0.2">
      <c r="A19" s="19"/>
      <c r="B19" s="216"/>
      <c r="C19" s="217"/>
      <c r="D19" s="211" t="s">
        <v>121</v>
      </c>
      <c r="E19" s="218"/>
      <c r="F19" s="219"/>
      <c r="G19" s="220"/>
      <c r="H19" s="221"/>
    </row>
    <row r="20" spans="1:8" ht="23.25" thickBot="1" x14ac:dyDescent="0.25">
      <c r="A20" s="19"/>
      <c r="B20" s="222"/>
      <c r="C20" s="223"/>
      <c r="D20" s="224" t="s">
        <v>122</v>
      </c>
      <c r="E20" s="225"/>
      <c r="F20" s="226"/>
      <c r="G20" s="227"/>
      <c r="H20" s="228"/>
    </row>
    <row r="21" spans="1:8" ht="13.5" thickBot="1" x14ac:dyDescent="0.25">
      <c r="A21" s="24"/>
      <c r="B21" s="38"/>
      <c r="C21" s="38"/>
      <c r="D21" s="167" t="s">
        <v>158</v>
      </c>
      <c r="E21" s="157"/>
      <c r="F21" s="168"/>
      <c r="G21" s="158"/>
      <c r="H21" s="169">
        <f>SUM(H9)</f>
        <v>0</v>
      </c>
    </row>
    <row r="22" spans="1:8" x14ac:dyDescent="0.2">
      <c r="A22" s="19"/>
      <c r="B22" s="41"/>
      <c r="C22" s="42"/>
      <c r="D22" s="20"/>
      <c r="E22" s="43"/>
      <c r="F22" s="44"/>
      <c r="G22" s="45"/>
      <c r="H22" s="46"/>
    </row>
    <row r="23" spans="1:8" ht="27" customHeight="1" thickBot="1" x14ac:dyDescent="0.25">
      <c r="A23" s="273" t="s">
        <v>160</v>
      </c>
      <c r="B23" s="47">
        <v>4</v>
      </c>
      <c r="C23" s="38" t="s">
        <v>72</v>
      </c>
      <c r="D23" s="58" t="s">
        <v>112</v>
      </c>
      <c r="E23" s="11" t="s">
        <v>75</v>
      </c>
      <c r="F23" s="59">
        <v>1</v>
      </c>
      <c r="G23" s="110">
        <v>0</v>
      </c>
      <c r="H23" s="172">
        <f>F23*G23</f>
        <v>0</v>
      </c>
    </row>
    <row r="24" spans="1:8" ht="13.5" thickBot="1" x14ac:dyDescent="0.25">
      <c r="A24" s="274"/>
      <c r="B24" s="48"/>
      <c r="C24" s="48"/>
      <c r="D24" s="167" t="s">
        <v>159</v>
      </c>
      <c r="E24" s="157"/>
      <c r="F24" s="168"/>
      <c r="G24" s="158"/>
      <c r="H24" s="169">
        <f>SUM(H23:H23)</f>
        <v>0</v>
      </c>
    </row>
    <row r="25" spans="1:8" x14ac:dyDescent="0.2">
      <c r="A25" s="10"/>
      <c r="B25" s="49"/>
      <c r="C25" s="50"/>
      <c r="D25" s="21"/>
      <c r="E25" s="49"/>
      <c r="F25" s="51"/>
      <c r="G25" s="52"/>
      <c r="H25" s="52"/>
    </row>
    <row r="26" spans="1:8" ht="21" thickBot="1" x14ac:dyDescent="0.35">
      <c r="A26" s="160" t="s">
        <v>3</v>
      </c>
      <c r="B26" s="160"/>
      <c r="C26" s="160"/>
      <c r="D26" s="164"/>
      <c r="E26" s="162"/>
      <c r="F26" s="165"/>
      <c r="G26" s="166"/>
      <c r="H26" s="170">
        <f>H21+H24</f>
        <v>0</v>
      </c>
    </row>
    <row r="27" spans="1:8" x14ac:dyDescent="0.2">
      <c r="B27" s="15"/>
      <c r="C27" s="16"/>
      <c r="E27" s="1"/>
      <c r="F27" s="12"/>
      <c r="G27" s="13"/>
      <c r="H27" s="13"/>
    </row>
    <row r="28" spans="1:8" x14ac:dyDescent="0.2">
      <c r="A28" s="171" t="s">
        <v>88</v>
      </c>
      <c r="G28" s="13"/>
      <c r="H28" s="13"/>
    </row>
    <row r="29" spans="1:8" x14ac:dyDescent="0.2">
      <c r="G29" s="13"/>
      <c r="H29" s="13"/>
    </row>
    <row r="30" spans="1:8" x14ac:dyDescent="0.2">
      <c r="A30" t="s">
        <v>0</v>
      </c>
    </row>
    <row r="31" spans="1:8" x14ac:dyDescent="0.2">
      <c r="A31" t="s">
        <v>73</v>
      </c>
    </row>
  </sheetData>
  <mergeCells count="2">
    <mergeCell ref="E6:H6"/>
    <mergeCell ref="A23:A24"/>
  </mergeCells>
  <pageMargins left="0.59055118110236227" right="0.59055118110236227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Info</vt:lpstr>
      <vt:lpstr>VD Lysá n.L. - celkem</vt:lpstr>
      <vt:lpstr>PS 1.položkový rozpočet</vt:lpstr>
      <vt:lpstr>vedlejší a ostatní náklady VON</vt:lpstr>
      <vt:lpstr>Info!Oblast_tisku</vt:lpstr>
      <vt:lpstr>'PS 1.položkový rozpočet'!Oblast_tisku</vt:lpstr>
      <vt:lpstr>'VD Lysá n.L. - celkem'!Oblast_tisku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Dalibor</cp:lastModifiedBy>
  <cp:lastPrinted>2015-12-01T16:16:39Z</cp:lastPrinted>
  <dcterms:created xsi:type="dcterms:W3CDTF">2003-06-02T11:27:28Z</dcterms:created>
  <dcterms:modified xsi:type="dcterms:W3CDTF">2022-08-09T09:19:33Z</dcterms:modified>
</cp:coreProperties>
</file>